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9210" activeTab="2"/>
  </bookViews>
  <sheets>
    <sheet name="A) Građevinski radovi" sheetId="1" r:id="rId1"/>
    <sheet name="B) Krajobrazno uređenje" sheetId="2" r:id="rId2"/>
    <sheet name="C) Hidroinstalacije" sheetId="3" r:id="rId3"/>
    <sheet name="D) Sidreni sustav" sheetId="4" r:id="rId4"/>
    <sheet name="E) Elektroinstalacije" sheetId="5" r:id="rId5"/>
    <sheet name="Rekapitulacija" sheetId="6" r:id="rId6"/>
  </sheets>
  <definedNames>
    <definedName name="_xlnm.Print_Area" localSheetId="0">'A) Građevinski radovi'!$A$1:$F$140</definedName>
    <definedName name="_xlnm.Print_Area" localSheetId="3">'D) Sidreni sustav'!$A$1:$F$64</definedName>
  </definedNames>
  <calcPr fullCalcOnLoad="1"/>
</workbook>
</file>

<file path=xl/sharedStrings.xml><?xml version="1.0" encoding="utf-8"?>
<sst xmlns="http://schemas.openxmlformats.org/spreadsheetml/2006/main" count="662" uniqueCount="318">
  <si>
    <t>Dobava, savijanje i izrada armaturnih koševa za pilote, doprema na gradilište te potrebna ugradnja u izvedene bušotine pilota. Stavka obuhvaća dobavu materijala, izvedbu armaturnih koševa u armiračnici te dopremu na gradilište, ugradnju uz potrebna varenja za dužine iznad 12 m, te postavu u izvedene bušotine, a sve prema armaturnom nacrtu iz izvedbenog projekta. Kvaliteta armature B500B. Obračun po kg ugrađene armature.</t>
  </si>
  <si>
    <t>GAT</t>
  </si>
  <si>
    <t>kom.</t>
  </si>
  <si>
    <r>
      <t>m</t>
    </r>
    <r>
      <rPr>
        <vertAlign val="superscript"/>
        <sz val="10"/>
        <color indexed="8"/>
        <rFont val="Arial"/>
        <family val="2"/>
      </rPr>
      <t>3</t>
    </r>
  </si>
  <si>
    <t>A.</t>
  </si>
  <si>
    <t>Najam pontona i ostalih sredstava potrebnih za postavljanje opreme i dovođenje na projektirani položaj pilota na moru. U cijeni je sav rad i materijal.</t>
  </si>
  <si>
    <t>Dobava i ugradnja čeličnih elemenata: sidrenog elementa, profila IPE 300 dužine 110 cm, poprečne spone UPE 200, 2 komada dužine 150 cm, vijaka i čahura, sve prema detalju iz izvedbenog projekta. Čelični profil (sidro) dodaje se u koš armature vrha betonskih pilota tako da se pri ugradnji betona postigne potrebno usidrenje (oko 65 cm). Nakon postavljanja naglavnice na pilot poprečna se spona priključuje na čelični sidreni profil vijcima 2M16 ili zavarom a=4mm, a potom na naglavnicu sidrenim vijcima (naknadno ubušenim) 2x2M16 s čeličnom čahurom. U jediničnoj cijeni sadržan je sav potreban rad na dobavi, ugradnji i bušenju, transport i materijal. Obračun po kompletu za jedan pilot.</t>
  </si>
  <si>
    <t>Dobava i postavljanje elastomerne trake 100/5 mm za poravnanje ležajne plohe prilikom oslanjanja uzdužnih nosača na naglavne grede. Obračun po m'.</t>
  </si>
  <si>
    <t>4.7.</t>
  </si>
  <si>
    <t>Bušeni betonski "Benotto" piloti</t>
  </si>
  <si>
    <t>Bušeni betonski "Benotto" piloti ukupno:</t>
  </si>
  <si>
    <t xml:space="preserve">                                                      </t>
  </si>
  <si>
    <t>4.6.</t>
  </si>
  <si>
    <t>Općenito:</t>
  </si>
  <si>
    <t>1.</t>
  </si>
  <si>
    <t>Pripremni radovi</t>
  </si>
  <si>
    <t>1.1.</t>
  </si>
  <si>
    <t>kom</t>
  </si>
  <si>
    <t>Pripremni radovi ukupno:</t>
  </si>
  <si>
    <t>2.</t>
  </si>
  <si>
    <t>2.1.</t>
  </si>
  <si>
    <t>2.2.</t>
  </si>
  <si>
    <t>2.3.</t>
  </si>
  <si>
    <t>2.4.</t>
  </si>
  <si>
    <t>2.5.</t>
  </si>
  <si>
    <t>2.6.</t>
  </si>
  <si>
    <t>2.7.</t>
  </si>
  <si>
    <t>2.8.</t>
  </si>
  <si>
    <t>3.</t>
  </si>
  <si>
    <t>Betonski i armirano betonski radovi</t>
  </si>
  <si>
    <t>3.1.</t>
  </si>
  <si>
    <t>3.2.</t>
  </si>
  <si>
    <t>3.3.</t>
  </si>
  <si>
    <t>3.4.</t>
  </si>
  <si>
    <t>3.5.</t>
  </si>
  <si>
    <t>3.6.</t>
  </si>
  <si>
    <t>3.7.</t>
  </si>
  <si>
    <t>3.8.</t>
  </si>
  <si>
    <t>kg</t>
  </si>
  <si>
    <t>Betonski i armirano betonski radovi ukupno:</t>
  </si>
  <si>
    <t>4.</t>
  </si>
  <si>
    <t>Razni radovi i oprema</t>
  </si>
  <si>
    <t>4.1.</t>
  </si>
  <si>
    <t>4.2.</t>
  </si>
  <si>
    <t>4.3.</t>
  </si>
  <si>
    <t>4.4.</t>
  </si>
  <si>
    <t>4.5.</t>
  </si>
  <si>
    <t>Razni radovi i oprema ukupno:</t>
  </si>
  <si>
    <t>REKAPITULACIJA</t>
  </si>
  <si>
    <t>m'</t>
  </si>
  <si>
    <t>Dobava, čišćenje, ravnanje, savijanje i postavljanje rebrastog betonskog čelika - mreža (MAR-500/560), kvalitete B500. Armatura se ugrađuje u tlačnu ploču gata. U jediničnoj cijeni sadržana je potrebna paljena žica, podmetači, sav potreban rad i transport. Obračun po kg obrađenog čelika.</t>
  </si>
  <si>
    <t>Program kontrole i osiguranja kakvoće, tehnički opis, sve upute i upozorenja te dokaznica mjera na nacrtima iz projekta te troškovnici iz arhitektonskog projekta krajobraznog uređenja i elektrotehničkog projekta električnih instalacija priključnih ormarića i rasvjete luke smatraju se sastavnim dijelovima ovog troškovnika.</t>
  </si>
  <si>
    <t>Izrada bušenih pilota nazivnog promjera 1200 mm (8 komada). Materijal kroz koji treba bušiti pilote je prema dobivenim sondažnim podacima marinske naslage i kora trošenja stijene te raspucana stijena. Troškove svih sredstava i potrebe plovnih objekata za izvedbu ovih radova izvođač treba ukalkulirati u jediničnu cijenu. Traži se postizanje točnosti gotovog pilota od ±5,0 cm u svim smjerovima.</t>
  </si>
  <si>
    <t>kpl.</t>
  </si>
  <si>
    <t>Doprema i odvoz garniture i cjelokupne opreme za izvođenje bušenih pilota promjera 1000 mm dubine do oko -12,0 m. Stavka predviđa transport cjelokupne opreme na gradilište (lavirka, kompresori, grabilica, sjekači, obložne kolone i dr.), priprema gradilišta te raspremanje i odvoz sa gradilišta po završetku izvedbe radova.</t>
  </si>
  <si>
    <t>Dobava, savijanje i izrada čeličnih košuljica promjera 1000 mm debljine 6 mm za stupove pilota, doprema na gradilište te potrebna ugradnja u izvedene bušotine pilota. Stavka obuhvaća dobavu materijala, izvedbu čeličnih košuljica u armiračnici te dopremu na gradilište, ugradnju uz potrebna varenja za dužine iznad 12 m, te postavu u izvedene bušotine, a sve prema armaturnom nacrtu iz izvedbenog projekta. Košuljice se ugrađuju u marinskom sedimentu do kontakta sa stijenskim tlom, gdje se više ne ugrađuje košuljica. Obračun po kg ugrađene košuljice (oko 150 kg/m').</t>
  </si>
  <si>
    <t>Obrada glave pilota štemanjem viška betona, rezanje čelične cijevi na projektiranu kotu te  ispitivanje integriteta svih izvedenih pilota s obradom i interpretacijom podataka (PIT test). Prosječno će se svaki pilot izvesti s nadvišenjem do 30 cm. Prije izrade naglavnica vrh pilota mora se obraditi. Obračun po komadu.</t>
  </si>
  <si>
    <t>Dobava i ugradnja neoprenske trake/plahte na mjestu kliznog ležaja na cijeloj a.b. naglavnici, širine 1,40 m, gdje je dilatacija. Debljina trake iznosi 8 mm.</t>
  </si>
  <si>
    <t xml:space="preserve">Bušenje bušotina za pilote promjera 1000 mm kroz rahlo zbijeni sloj marinskog nasipa i nekvalitetnu stijenu. Stavka obuhvaća postavu bušeće garniture na poziciju pilota s točnošću 3,0 cm u osi pilota, eventualnu korekciju, iskop nasipnog materijala s grabilicom te zacjevljenje bušotine obložnom kolonom promjera 1000 mm, utovar iskopanog materijala, odvoz i iskrcavanje. Obračun po m' izvedene bušotine, mjereno od kote postojećeg morskog dna do dna ovog dijela bušotine. Iskopani materijal se utovaruje u klapetu i odvozi na morsku deponiju udaljenu do 2 NM. </t>
  </si>
  <si>
    <t xml:space="preserve">Bušenje bušotina za pilote promjera 1200 mm kroz stijensku masu. Dužina bušenja u stijenskoj masi je 3,0 m. Stavka obuhvaća bušenje u stijeni, vađenje tako dobivenog razlomljenog materijala, laviranje radnih kolona, spajanje radnih kolona, vođenje pilota na traženu točnost i utovar iskopanog materijala, odvoz i iskrcavanje. Bušenje cca. od aps. kote -6 do -12 m. Iskopani materijal se utovaruje u klapetu i odvozi na morsku deponiju udaljenu do 2 NM. Obračun po m' stvarno izvedene bušotine u stijenskom tlu. </t>
  </si>
  <si>
    <t xml:space="preserve">Izrada elaborata iskolčenja, iskolčenje, obilježavanje i osiguranje osnovnih točaka i pravaca građevine, te kontrole u tijeku izvođenja radova. Osi pilota se iskolčavaju s točnošću ±1 cm prema dimenzijama i koordinatama iz projekta. Prije izgradnje projektiranog zahvata potrebno je geodetski snimiti profil terena zbog ustanovljenja stvarnog postojećeg stanja i obračuna izvedenih radova. </t>
  </si>
  <si>
    <t>Dobava, transport i montaža bitvica nosivosti 50 kN s kemijskim vijcima. Materijal bitvi mora biti nehrđajući čelik AISI 316L te bitva mora posjedovati valjani atest. U cijeni je sav rad na dobavi i ugradnji te materijal bitvi i vijaka.</t>
  </si>
  <si>
    <t xml:space="preserve">Dobava i montaža mornarskih stepenica od nehrđajućeg čelika tip AISI 316L (s dodatkom molibdena), prema detalju iz izvedbenog projekta. U cijeni je sav potreban rad na izradi, dopremi i montaži, te sav potreban materijal. Težina pojedinih mornarskih stepenica je oko 36 kg. Obračun po komadu postavljenih stepenica. </t>
  </si>
  <si>
    <t xml:space="preserve">Svi radovi obuhvaćeni troškovnikom moraju se izvesti prema troškovničkim opisima stavaka te u skladu s važećim propisima i normama, te prema projektu, osobito prema uvjetima navedenim u Programu kontrole i osiguranja kvalitete. Pripremni, prateći i pomoćni radovi navedeni su u Programu kontrole i osiguranja kvalitete te se uračunavaju u režijski trošak gradilišta, obuhvaćen jediničnim cijenama.
Količine su obračunate prema grafičkim podlogama izvedbenog projekta. Procjena troškova gradnje izrađena je prema projektantskim cijenama.
Prije formiranja ponuđenih cijena, izvođač je dužan detaljno pregledati projektnu dokumentaciju i stanje na terenu, te procijeniti po viđenom vrijednost svakog pojedinog rada.
</t>
  </si>
  <si>
    <t>Komercijalna imena u opisima stavaka navedena su u svrhu jasnijeg opisa proizvoda, te se proizvod definira „kao“ ili „tip“, a opis se odnosi na jednakovrijedni proizvod, te navedena komercijalna imena nisu ni na koji način obvezujuća pri odabiru. Jednakovrijedni proizvodi su oni koji zadovoljavaju opis, odnosno kvalitetom, tehničkim karakteristikama i oblikovanjem odgovaraju navedenom proizvodu. Ponuđač je obvezan definirati jednakovrijedan proizvod uz ponuđenu cijenu.</t>
  </si>
  <si>
    <t>Ako neki stručni pojam, radnja ili materijal nisu uvedeni u ovaj troškovnik, a na bilo koji način su, makar i jednom riječi iskazani u tekstualnom ili nacrtnom dijelu projekta izvođač je dužan iste uvrstiti u ponudu i izvesti.</t>
  </si>
  <si>
    <t>U svrhu raspisivanja natječaja za nabavu radova Investitor je dužan troškovnik dati pravnoj službi na pregled i eventualnu korekciju.</t>
  </si>
  <si>
    <t>EUR</t>
  </si>
  <si>
    <t>A)</t>
  </si>
  <si>
    <t>B)</t>
  </si>
  <si>
    <t>C)</t>
  </si>
  <si>
    <t>D)</t>
  </si>
  <si>
    <t>PDV 25%</t>
  </si>
  <si>
    <t>UKUPNO LUKA CRES III FAZA</t>
  </si>
  <si>
    <t>SVEUKUPNO LUKA CRES III FAZA</t>
  </si>
  <si>
    <t>GRAĐEVINSKI RADOVI</t>
  </si>
  <si>
    <t>KRAJOBRAZNO UREĐENJE</t>
  </si>
  <si>
    <t>HIDROINSTALACIJE</t>
  </si>
  <si>
    <t>SIDRENI SUSTAV</t>
  </si>
  <si>
    <t>SVEUKUPNO GRAĐEVINSKI RADOVI:</t>
  </si>
  <si>
    <t>E)</t>
  </si>
  <si>
    <t>ELEKTROINSTALACIJE</t>
  </si>
  <si>
    <t xml:space="preserve">Kamenorezački radovi obuhvaćaju radove izvedbe popločenja kamenim pločama.                                                                                                                          </t>
  </si>
  <si>
    <t>U svakoj stavci se uključuju svi radovi dobave, ugradnje, obrade razdjelnica (fuga), obrada spojnica, čišćenja, njege  i dr. do predaje radova. Komplet sa svim potrebnim osnovnim i pomoćnim materijalom (kamen, vezivo, agregat i drugo) i radom.</t>
  </si>
  <si>
    <t>Sve navedeno u ovoj točki se odnosi na sve stavke radova, ako u pojedinoj stavci iznimno nije drugačije određeno.</t>
  </si>
  <si>
    <t>Ploče, rad i drugi elementi kamena koji se ugrađuju u ovaj prostor trebaju udovoljavati uvjetima navedenim u tekstualnom dijelu projekta.</t>
  </si>
  <si>
    <t xml:space="preserve">Rad uključuje i slijedeće:                                                                                </t>
  </si>
  <si>
    <t xml:space="preserve"> - uzimanje mjera na građevini i pregled izvedenih radova,</t>
  </si>
  <si>
    <t>- dobava osnovnog i pomoćnog materijala</t>
  </si>
  <si>
    <t xml:space="preserve">- transport, prijenos i ugradnju </t>
  </si>
  <si>
    <t>- čišćenje gradilišta s odvozom ostatka materijala</t>
  </si>
  <si>
    <t>- završno čišćenje kamenih ploča i drugih elemenata od morta nakon fugiranja i od drugih nečistoća.</t>
  </si>
  <si>
    <t>VAŽNA NAPOMENA:</t>
  </si>
  <si>
    <t>Izvodač je investitoru dužan dostaviti važeću rudarsku koncesiju za eksploataciju kamena izdanu od Ministarstva gospodarstva RH  za kamenolom iz kojeg se pribavlja kamen za radove iz ovog troškovnika (original ili ovjerena kopija). Također je izvođač dužan dokazati putem faktura i izdatnica da se ugrađeni kamen doprema iz kamenoloma sa predmetnom rudarskom koncesijom.</t>
  </si>
  <si>
    <t>Obračun po m2 postavljenog kamena.</t>
  </si>
  <si>
    <t>m2</t>
  </si>
  <si>
    <t xml:space="preserve"> </t>
  </si>
  <si>
    <t>R E K A P I T U L A C I J A</t>
  </si>
  <si>
    <t>B</t>
  </si>
  <si>
    <t>m’</t>
  </si>
  <si>
    <t xml:space="preserve">kom. </t>
  </si>
  <si>
    <t>Dobava, doprema, istovar i montaža PEHD cijevi. Cijevi za tlak 10 bara. Stavkom obuhvaćene PEHD spojnice i fazonski komadi. Stavkom obuhvaćena izrada priključka na postojeći cjevovod izveden kod izrade obale
Obračun po m' cijevi.</t>
  </si>
  <si>
    <t>DN 20 mm( Ø15)</t>
  </si>
  <si>
    <t xml:space="preserve">m' </t>
  </si>
  <si>
    <t>DN 25 mm( Ø20)</t>
  </si>
  <si>
    <t>DN 32 mm( Ø25)</t>
  </si>
  <si>
    <t>DN 40 mm( Ø30)</t>
  </si>
  <si>
    <t>DN 110 mm</t>
  </si>
  <si>
    <t>Dobava, doprema, istovar i ugradnja vodomjera DN15 mm, ventila DN 15 mm sa svim potrebnim spojnim materijalom koji se ugrađuju u vodomjernim oknima opskrbnih ormarića. Obuhvaćene i cijevi  mm od vodomjera do slavina  cca 1,5m. Obračun po komadu.</t>
  </si>
  <si>
    <t>vodomjeri   Ø 15 mm</t>
  </si>
  <si>
    <t>ventili        Ø 15 mm</t>
  </si>
  <si>
    <t>Dobava, doprema, istovar  i polaganje PVC signalne trake ("VODOVOD"). Obračun po m'  trake.</t>
  </si>
  <si>
    <t>Tlačna proba cjevovoda na tlak 15 bara. Tlačnu probu izvesti prema važećim tehničkim propisima i uputstvima proizvođača cijevi.  Jediničnom cijenom obuhvatiti i dobavu vode za sva ispitivanja. Upotreba cjevovoda dozvoljava se nakon izdavanja atesta o ispravnosti cjevovoda glede ispitanog tlaka. Obračun po m'.</t>
  </si>
  <si>
    <t>DN 32/25/20 mm</t>
  </si>
  <si>
    <t>Dezinfekcija cjevovoda s rastopinom klorne lužine (0,35 l/m³ vode). Voda za dezinfekciju zadržava se u cjevovodima 24 sata. Nakon toga cjevovod se ispire trostrukom količinom vode nakon čega se pristupa ispitivanju zdravstvene ispravnosti vode. Upotreba cjevovoda dozvoljava se nakon izdavanja atesta glede ispravnosti vode. Obračun po m'.</t>
  </si>
  <si>
    <t xml:space="preserve"> OPSKRBNI VOD</t>
  </si>
  <si>
    <t>Pripremni radovi ukupno</t>
  </si>
  <si>
    <t>Iskolčenje trase cjevovoda s označavanjem i osiguranjem iskolčene trase prije početka radova. Cijena stavke uključuje sve neophodne terenske i uredske radove za kompletnu izvedbu radova. Obračun po m' trase.</t>
  </si>
  <si>
    <t>Oblikovanje u betonu dna i zidova vodomjernih okana   ispred ormarića za opskrbu brodova, prilikom izvođenja a.b. ploče partera gata, sa izradom, postavom i skidanjem oplate. Izvodi se u dvostrukoj glatkoj oplati, uz obavezno vibriranje betona oko okana. Jedinična cijena stavke uključuje sve potrebne radove, materijale, pomoćna sredstva i transporte za kompletnu  izvedbu stavke. Obračun po kompletno izvedenom oknu. 
-okno  dim 40 x 40 cm  h=0,25 m</t>
  </si>
  <si>
    <t>Monterski radovi ukupno:</t>
  </si>
  <si>
    <t>Monterski radovi</t>
  </si>
  <si>
    <t xml:space="preserve"> HIDRANTSKI VOD+VODMJERNO OKNO</t>
  </si>
  <si>
    <t>Ručno-strojni iskop probnog rova prije početka zemljanih radova radi utvrđivanja položaja i dubine postojećeg vodovoda, sanitarne kanalizacije i oborinskog kanala a kako bi se potvrdio položaj vodomjernog okna.
Probni rov predviđa se izvesti poprečno dužine 1,0 m, širine 0,80 m, dubine 1,0 m. U cijenu stavke je uračunato i zatrpavanje istog s obnovom partera.
Mjesto priključka na vodovod definirati u suradnji s nadležnim komunalnim poduzećem.</t>
  </si>
  <si>
    <r>
      <t>m</t>
    </r>
    <r>
      <rPr>
        <vertAlign val="superscript"/>
        <sz val="10"/>
        <rFont val="Arial"/>
        <family val="2"/>
      </rPr>
      <t>2</t>
    </r>
  </si>
  <si>
    <t>m³</t>
  </si>
  <si>
    <r>
      <t>m</t>
    </r>
    <r>
      <rPr>
        <vertAlign val="superscript"/>
        <sz val="10"/>
        <rFont val="Arial"/>
        <family val="2"/>
      </rPr>
      <t>3</t>
    </r>
  </si>
  <si>
    <t>m</t>
  </si>
  <si>
    <t>DN 100 mm</t>
  </si>
  <si>
    <t>FFG - spojni komad s prirubnicama</t>
  </si>
  <si>
    <t>DN 100 mm, L =  600 mm</t>
  </si>
  <si>
    <t>DN 100 mm, L =  200 mm</t>
  </si>
  <si>
    <t>DN   80 mm, L =  600 mm</t>
  </si>
  <si>
    <t>DN   80 mm, L =  300 mm</t>
  </si>
  <si>
    <t>DN   80 mm, L =  200 mm</t>
  </si>
  <si>
    <t>T - odcjepni komad s prirubnicama</t>
  </si>
  <si>
    <t>DN 150/100 mm</t>
  </si>
  <si>
    <t>DN 80/80 mm</t>
  </si>
  <si>
    <t>N 90º - lučni komad s prirubnicama i stopalom</t>
  </si>
  <si>
    <t>F - spojni komad s prirubnicom</t>
  </si>
  <si>
    <t>EU - spojni komad s prirubnicom i kolčakom</t>
  </si>
  <si>
    <t>X - slijepa prirubnica</t>
  </si>
  <si>
    <t>Q 90 - lučni komad s prirubnicama</t>
  </si>
  <si>
    <t>FFR - reducirni komad s prirubnicama</t>
  </si>
  <si>
    <t>MMA - otcjepni komad s kolčacima i prirubnicom</t>
  </si>
  <si>
    <t>Z - zasun s elastičnim dosjedom sa ručnim kolom</t>
  </si>
  <si>
    <t>DIN 3202 red F4; GGG 40</t>
  </si>
  <si>
    <t xml:space="preserve">DN   80 mm </t>
  </si>
  <si>
    <t>Z - zasun s elastičnim dosjedom i ugradbenom garniturom Rd = 0,75 m</t>
  </si>
  <si>
    <t>DN 80 mm</t>
  </si>
  <si>
    <t>NH - nadzemni hidrant od nehrđajućeg čelika s crvenim elementima</t>
  </si>
  <si>
    <t>Škrinjica - ulična kapa za zasun</t>
  </si>
  <si>
    <t>NV - nepovratni ventil na prirubnicu</t>
  </si>
  <si>
    <t>E -FLEX  spojni komad s prirubnicom i kolčakom</t>
  </si>
  <si>
    <t xml:space="preserve">DN 150 mm </t>
  </si>
  <si>
    <t>MDK-montažno demontažni komad</t>
  </si>
  <si>
    <t xml:space="preserve">DN 80 mm </t>
  </si>
  <si>
    <t>Dobava, doprema, istovar i montaža ventila na navoj s kotačićem 
Obračun po komadu.</t>
  </si>
  <si>
    <t>Ventil s kotačićem DN 50 mm</t>
  </si>
  <si>
    <t>NAPOMENA:
Vodovodne cijevi i fazonski komadi su polietilena PE100 tlačne cijevi za vodu, SDR 11,s=8,2mm.
Cijevi se isporučuju u "palicama" od 12m,</t>
  </si>
  <si>
    <r>
      <t>Luk 90</t>
    </r>
    <r>
      <rPr>
        <vertAlign val="superscript"/>
        <sz val="10"/>
        <rFont val="Arial"/>
        <family val="2"/>
      </rPr>
      <t>0</t>
    </r>
    <r>
      <rPr>
        <sz val="10"/>
        <rFont val="Arial"/>
        <family val="2"/>
      </rPr>
      <t xml:space="preserve"> DN 90mm</t>
    </r>
  </si>
  <si>
    <t xml:space="preserve">kom' </t>
  </si>
  <si>
    <r>
      <t>Luk 30</t>
    </r>
    <r>
      <rPr>
        <vertAlign val="superscript"/>
        <sz val="10"/>
        <rFont val="Arial"/>
        <family val="2"/>
      </rPr>
      <t>0</t>
    </r>
    <r>
      <rPr>
        <sz val="10"/>
        <rFont val="Arial"/>
        <family val="2"/>
      </rPr>
      <t xml:space="preserve"> DN 90mm</t>
    </r>
  </si>
  <si>
    <t>T-otcjepni komad  DN 90/90 mm</t>
  </si>
  <si>
    <t>Dobava, doprema, istovar  i polaganje PVC signalne trake ("VODOVOD").
Obračun po m'  trake.</t>
  </si>
  <si>
    <t>Tlačna proba cjevovoda na tlak 15 bara. Tlačnu probu izvesti prema važećim tehničkim propisima i uputstvima proizvođača cijevi.  Jediničnom cijenom obuhvatiti i dobavu vode za sva ispitivanja. Upotreba cjevovoda dozvoljava se nakon izdavanja atesta o ispravnosti cjevovoda glede ispitanog tlaka. 
Obračun po m'.</t>
  </si>
  <si>
    <t>DN 100-90 mm</t>
  </si>
  <si>
    <t>Dezinfekcija cjevovoda s rastopinom klorne lužine (0,35 l/m³ vode). Voda za dezinfekciju zadržava se u cjevovodima 24 sata. Nakon toga cjevovod se ispire trostrukom količinom vode nakon čega se pristupa ispitivanju zdravstvene ispravnosti vode. Upotreba cjevovoda dozvoljava se nakon izdavanja atesta glede ispravnosti vode.
Obračun po m'.</t>
  </si>
  <si>
    <t>Kontrola i baždarenje hidranta s atestom obavezno od nadležne ustanove. Ispitivanje obuhvaća ispitivanje pritiska i protočnosti na priključcima hidranta.
Obračun po komadu hidranta.</t>
  </si>
  <si>
    <t>OPSKRBNI VOD UKUPNO:</t>
  </si>
  <si>
    <t>Iskolčenje trase cjevovoda s označavanjem i osiguranjem iskolčene trase prije početka zemljanih radova. Cijena stavke uključuje sve neophodne terenske i uredske radove za kompletnu izvedbu radova. Obračun po m' trase.</t>
  </si>
  <si>
    <t>1.2.</t>
  </si>
  <si>
    <t>1.3.</t>
  </si>
  <si>
    <t>Postava zaštitne ograde  duž građevinske jame vodomjernog okna i rova u svemu prema zaštiti na radu. Obračun po m' izvedene ograde.</t>
  </si>
  <si>
    <t>Zemljani radovi</t>
  </si>
  <si>
    <t>Zemljani radovi ukupno</t>
  </si>
  <si>
    <r>
      <t>Ugradba cestovnih kapa - škrinjica za zasune fiksiranjem na konačnu niveletu terena, kompletno s podbetoniranjem ležišta. Utrošak betona 0,05 m</t>
    </r>
    <r>
      <rPr>
        <vertAlign val="superscript"/>
        <sz val="11"/>
        <rFont val="Arial"/>
        <family val="2"/>
      </rPr>
      <t>3</t>
    </r>
    <r>
      <rPr>
        <sz val="11"/>
        <rFont val="Arial"/>
        <family val="2"/>
      </rPr>
      <t xml:space="preserve"> </t>
    </r>
    <r>
      <rPr>
        <sz val="10"/>
        <rFont val="Arial"/>
        <family val="2"/>
      </rPr>
      <t>po komadu</t>
    </r>
    <r>
      <rPr>
        <sz val="11"/>
        <rFont val="Arial"/>
        <family val="2"/>
      </rPr>
      <t>.</t>
    </r>
    <r>
      <rPr>
        <sz val="10"/>
        <rFont val="Arial"/>
        <family val="2"/>
      </rPr>
      <t xml:space="preserve"> Jedinična cijena stavke uključuje sve potrebne radove, materijale, pomoćna sredstva i transporte za kompletnu izvedbu stavke. Obračun po ugrađenom komadu.</t>
    </r>
  </si>
  <si>
    <t>3.9.</t>
  </si>
  <si>
    <t>3.10.</t>
  </si>
  <si>
    <t>Rekapitulacija</t>
  </si>
  <si>
    <t>Dobava, doprema istovar i ugradnja vodomjera 
Obračun po komadu.
vodomjer na prirubnicu</t>
  </si>
  <si>
    <t>Dobava, doprema, istovar i ugradnja hvatača nečistoće
Obračun po komadu.
hvatač nečistoće  na prirubnicu</t>
  </si>
  <si>
    <t xml:space="preserve">Dobava, doprema, istovar i montaža cijevi na gradilište PEHD cijevi, fazonskih komada i elektrofuzijskih spojnica.
Obračun po m' cijevi - komadu.
</t>
  </si>
  <si>
    <t>DN 90 mm, L = 88,00 m
88,00 + 5% = 92,4 m' (8  komada)</t>
  </si>
  <si>
    <t>Izrada spoja na postojeći lj.ž. vodovod DN 150 mm. Stavkom obuhvaćeno rezanje postojeće lj.ž. cijevi te izrada spoja u svemu prema dogovoru i uvjetima komunalnog poduzeća.
Obračun po komadu.
obračun po komplet izvedenom spoju
DN 150 mm</t>
  </si>
  <si>
    <t>4.8.</t>
  </si>
  <si>
    <t>4.9.</t>
  </si>
  <si>
    <t>4.10.</t>
  </si>
  <si>
    <t>4.11.</t>
  </si>
  <si>
    <t>4.12.</t>
  </si>
  <si>
    <t>HIDRANTSKI VOD+VODOMJERNO OKNO UKUPNO</t>
  </si>
  <si>
    <t>Iskolčenje, obilježavanje i osiguranje osnovnih točaka i pravaca sidrenih blokova, te kontrole u tijeku izvođenja radova.</t>
  </si>
  <si>
    <t>Uklanjanje iz mora te odvoz na deponiju udaljenu do 10 km elemenata postojećeg sidrenog sustava  na lokaciji planirane luke. Uklanjaju se postojeći betonski blokovi, sidreni lanci, konopi, škopci, plutače i ostala oprema za sidrenje plovila.</t>
  </si>
  <si>
    <t>Dobava i postava sidrenih lanaca muringa D=18 mm, DIN 5683, pojedinačne dužine 1,5 odnosno 1,0 m po muringu. U jediničnu cijenu potrebno je uračunati dobavu i ugradnju uz pomoć ronilaca. Obračun po m'.</t>
  </si>
  <si>
    <r>
      <t xml:space="preserve">Dobava i postava sintetičkih veznih konopa (koji ne pliva) muringa </t>
    </r>
    <r>
      <rPr>
        <sz val="10"/>
        <rFont val="Symbol"/>
        <family val="1"/>
      </rPr>
      <t>f</t>
    </r>
    <r>
      <rPr>
        <sz val="10"/>
        <rFont val="Arial"/>
        <family val="2"/>
      </rPr>
      <t>22 mm. U jediničnu cijenu potrebno je uračunati dobavu, pripremu (koja uključuje rezanje konopa na potrebne dužine, paljenje krajeva i vezanje pašnjakom na sidreni lanac i privezni konop) te ugradnju uz pomoć ronilaca. Obračun po m' konopa.</t>
    </r>
  </si>
  <si>
    <r>
      <t xml:space="preserve">Dobava i postava sintetičkih veznih konopa (koji ne pliva) muringa </t>
    </r>
    <r>
      <rPr>
        <sz val="10"/>
        <rFont val="Symbol"/>
        <family val="1"/>
      </rPr>
      <t>f</t>
    </r>
    <r>
      <rPr>
        <sz val="10"/>
        <rFont val="Arial"/>
        <family val="2"/>
      </rPr>
      <t>18 mm. U jediničnu cijenu potrebno je uračunati dobavu, pripremu (koja uključuje rezanje konopa na potrebne dužine, paljenje krajeva i vezanje pašnjakom na sidreni lanac i privezni konop) te ugradnju uz pomoć ronilaca. Obračun po m' konopa.</t>
    </r>
  </si>
  <si>
    <r>
      <t xml:space="preserve">Dobava i postava sintetičkih veznih prihvatnih konopa (koji ne pliva) muringa </t>
    </r>
    <r>
      <rPr>
        <sz val="10"/>
        <rFont val="Symbol"/>
        <family val="1"/>
      </rPr>
      <t>f</t>
    </r>
    <r>
      <rPr>
        <sz val="10"/>
        <rFont val="Arial"/>
        <family val="2"/>
      </rPr>
      <t>12 mm. U jediničnu cijenu potrebno je uračunati dobavu, pripremu (koja uključuje rezanje konopa na potrebne dužine, paljenje krajeva i vezanje pašnjakom na anel i konop muringa) te ugradnju uz pomoć ronilaca. Obračun po m' konopa.</t>
    </r>
  </si>
  <si>
    <t>SVEUKUPNO SIDRENI SUSTAV:</t>
  </si>
  <si>
    <t>UVOD</t>
  </si>
  <si>
    <t>Izvođač radova dužan je za eventualne izmjene u toku građenja obavijestiti nadzornog inženjera i tražiti suglasnost projektanta.</t>
  </si>
  <si>
    <t>Za svu ugrađenu opremu i materijal izvođač je dužan Investitoru predati isprave o sukladnosti i ostale dokaze kvalitete izvedenih radova  i ugrađenje opreme (pregled, ispitivanja, mjerenja i sl.).</t>
  </si>
  <si>
    <t>Prilikom preuzimanja proizvoda potrebnih za izvođenje navedenih radova izvođač mora obavezno utvrditi:
- je li građevni proizvod isporučen s oznakom sukladnosti u skladu sa važećim propisom kojim se uređuje označavanje građevnih proizvoda i podudaraju li se podaci na dokumentaciji s kojom je građevni proizvod isporučen s podacima u propisanoj oznaci
- je li građevni proizvod isporučen sa potrebnim ispravama o sukladnosti ili tehničkim dopuštenjima
- je li građevni proizvod isporučen s tehničkim uputama za ugradnju i uporabu na službenom jeziku
- jesu li svojstva, uključivo i rok uporabe građevnog proizvoda te podaci značajni za njegovu ugradnju, uporabu i utjecaj na svojstva i trajnost električne instalacije sukladni svojstvima i podacima određenim glavnim projektom</t>
  </si>
  <si>
    <t>U svim stavkama ovog troškovnika, prilikom izrade ponude, obuhvaćeni su ukupni troškovi materijala, opreme i rada za potpuno dovršenje cjelokupnog posla uključujući:
- nabavu i transport na gradilište
- spajanje i montažu opreme prema priloženoj tehničkoj dokumentaciji i uputama proizvođača, uz korištenje kvalitetnog elektroinstalacijskog materijala uporabom kvalificirane i stručne radne snage
- pregled i ispitivanje sustava te izrada potrebnih atesta o izvršenim mjerenjima i ispitivanjima od strane ovlaštene osobe
- grubo i fino čišćnje prostora tijekom izvođenja i nakon izvedenih radova</t>
  </si>
  <si>
    <t xml:space="preserve">Prilikom narudžbe instalacijskog materijala, opreme i uređaja te tijekom izvođenja radova Izvođač je dužan primjenjivati  odredbe sljedećih zakona i propisa: 
- Tehnički propis za niskonaponske električne instalacije 
- Zakon o tehničkim zahtjevima za proizvode i ocjenjivanju sukladnosti 
- Zakon o zaštiti od požara
Tehnički propis za sustave zaštite od djelovanja munje na građevinama 
- Zakon o zaštiti na radu
- Zakon o gradnji 
- Zakon o poslovima i djelatnostima prostornog uređenja i gradnje
- Zakon o građevnim proizvodima </t>
  </si>
  <si>
    <t>Električna instalacija priključnih ormarića</t>
  </si>
  <si>
    <t>Dobava i izrada kabelskih završetaka za kabel 5x25</t>
  </si>
  <si>
    <t>1.4.</t>
  </si>
  <si>
    <t>1.5.</t>
  </si>
  <si>
    <t>1.6.</t>
  </si>
  <si>
    <t>1.7.</t>
  </si>
  <si>
    <t>klp</t>
  </si>
  <si>
    <t>kpl</t>
  </si>
  <si>
    <t>Električna instalacija priključnih ormarića ukupno:</t>
  </si>
  <si>
    <t>Građevinski radovi</t>
  </si>
  <si>
    <t>Građevinski radovi ukupno:</t>
  </si>
  <si>
    <t>Ispitivanje instalacija i tehnička dokumentacija</t>
  </si>
  <si>
    <t xml:space="preserve">Fotodokumentacija svih izvedenih radova u digitalnom obliku.
Geodetski snimak trasa položenih kabela, cijevi i opreme u digitalnom CAD i pdf formatu </t>
  </si>
  <si>
    <t>Ispitivanje instalacija i tehnička dokumentacija ukupno:</t>
  </si>
  <si>
    <t>SVEUKUPNO HIDROINSTALACIJE :</t>
  </si>
  <si>
    <t>SVEUKUPNO ELEKTROINSTALACIJE:</t>
  </si>
  <si>
    <t>DN 80 mm, DIN 28638 ili "jednakovrijedno"</t>
  </si>
  <si>
    <t>DN 100 mm, DIN 28623 ili "jednakovrijedno"</t>
  </si>
  <si>
    <t>DN 100 mm, DIN 28622 ili "jednakovrijedno"</t>
  </si>
  <si>
    <t>DN 80/2" mm, DIN 28646 ili "jednakovrijedno"</t>
  </si>
  <si>
    <t>DN 100 mm, DIN 28637 ili "jednakovrijedno"</t>
  </si>
  <si>
    <t>DN 80 mm, DIN 28637 ili "jednakovrijedno"</t>
  </si>
  <si>
    <t>DN 100/80 mm, DIN 28645 ili "jednakovrijedno"</t>
  </si>
  <si>
    <t>DN 100/80 mm, DIN 28630 ili "jednakovrijedno"</t>
  </si>
  <si>
    <t>Dobava, doprema, istovar i montaža armatura.
Lijevano-željezne vodovodne armature su za NP 10 bara. Uz specificirane armature s prirubničkim spojem dobaviti potreban broj odgovarajućih vijaka s maticom odgovarajuće veličine i odgovarajuće brtve za spoj. Priključne dimenzije prirubničkih spojeva treba predvidjeti prema standardu EN 1092-2 ili "jednakovrijedno". Ugradbene duljine armatura treba odrediti prema standardu EN 558-1 ili "jednakovrijedno", red 14 (DIN 3202 ili "jednakovrijedno" red F4, kratki).
Obračun po komadu vodovodne armature.</t>
  </si>
  <si>
    <t>Dobava, doprema i istovar tipskog lijevano-željeznog kanalskog poklopca okna, svijetlog otvora 600 x 600 mm, nosivosti 400 kN, na privremenu deponiju Izvoditelja radova. Standardna oznaka EN 124 ili "jednakovrijedno" odnosno HRN M.J6.221 ili "jednakovrijedno", HRN M.J6:226 ili "jednakovrijedno". Poklopac se sastoji od kvadratnog ugradbenog okvira, s kvadratnim poklopcem i dvije upuštene ručke za podizanje poklopca. Poklopac otporan na utjecaj mora.
Obračun po komadu.
vodomjerno  okno VO</t>
  </si>
  <si>
    <t>Dobava i postava pridnenih sidrenih lanaca D=30 mm, DIN 5683 ili "jednakovrijedno". U jediničnu cijenu potrebno je uračunati dobavu i ugradnju uz pomoć ronilaca. Obračun po m'.</t>
  </si>
  <si>
    <t>Dobava i postava sidrenih lanaca muringa D=20 mm, DIN 5683 ili "jednakovrijedno", pojedinačne dužine 2 m po muringu. U jediničnu cijenu potrebno je uračunati dobavu i ugradnju uz pomoć ronilaca. Obračun po m'.</t>
  </si>
  <si>
    <t>Dobava i postava  škopca nazivne veličine D=30 mm, za spoj pridnenih lanaca na betonska sidra. Škopci se izvode prema DIN-u  82101-A ili "jednakovrijedno", pocinčani, dozvoljena nosivost 5000 kg. U jediničnu cijenu potrebno je uračunati dobavu i ugradnju uz pomoć ronilaca. Obračun po komadu.</t>
  </si>
  <si>
    <t>Dobava i postava  škopca nazivne veličine D=22 mm, za spoj muringa na pridneni lanac. Škopci se izvode prema DIN-u  82101-A ili "jednakovrijedno", pocinčani, dozvoljena nosivost 5000 kg. U jediničnu cijenu potrebno je uračunati dobavu i ugradnju uz pomoć ronilaca. Obračun po komadu.</t>
  </si>
  <si>
    <t>Dobava, čišćenje, ravnanje, savijanje i postavljanje rebrastog betonskog čelika - šipki, kvalitete B500. Armatura se ugrađuje u serklaž i tlačnu ploču.              U jediničnoj cijeni sadržana je potrebna paljena žica, podmetači, sav potreban rad i transport. Obračun po kg obrađenog čelika.</t>
  </si>
  <si>
    <r>
      <t xml:space="preserve">Betoniranje bušenih pilota u betonu minimalnog razreda tlačne čvrstoće C35/45. Beton se spravlja sa cementom uz dodatak aditiva za poboljšanu ugradivost, povećanje čvrstoće i vodonepropusnost, kao i sastav agregata koji omogućuje laku ugradbu. Beton mora biti razreda izloženosti XS2. Unutarnji promjer čelične cijevi iznosi </t>
    </r>
    <r>
      <rPr>
        <sz val="10"/>
        <rFont val="Symbol"/>
        <family val="1"/>
      </rPr>
      <t>f</t>
    </r>
    <r>
      <rPr>
        <sz val="10"/>
        <rFont val="Arial"/>
        <family val="2"/>
      </rPr>
      <t>100 cm. Temelj pilota je promjera 120cm. Betoniranje pilota mora se izvršiti u neprekidnom radu po čitavoj dužini, a zastoj u radu iz bilo kojeg razloga ne smije biti duži od 45 min. Betoniranje pilota se mora izvesti vremenski neposredno nakon iskopa za pilot         (u istom danu). Stavka obuhvaća dobavu, dopremu i betoniranje pilota betonom navedene kvalitete kontraktor postupkom uz istovremeno izvlačenje obložne kolone pilota. Obračun po m</t>
    </r>
    <r>
      <rPr>
        <vertAlign val="superscript"/>
        <sz val="10"/>
        <rFont val="Arial"/>
        <family val="2"/>
      </rPr>
      <t>3</t>
    </r>
    <r>
      <rPr>
        <sz val="10"/>
        <rFont val="Arial"/>
        <family val="2"/>
      </rPr>
      <t xml:space="preserve"> ugrađenog betona.</t>
    </r>
  </si>
  <si>
    <r>
      <t xml:space="preserve">Dobava i ugradnja prijelazne naprave dužine 2,40 m za premošćenje dilatacije širine 12 cm  prema detalju iz izvedbenog projekta, ukupne težine oko 150 kg. Sidri se u </t>
    </r>
    <r>
      <rPr>
        <i/>
        <sz val="10"/>
        <rFont val="Arial"/>
        <family val="2"/>
      </rPr>
      <t>in situ</t>
    </r>
    <r>
      <rPr>
        <sz val="10"/>
        <rFont val="Arial"/>
        <family val="2"/>
      </rPr>
      <t xml:space="preserve"> beton a.b. ploče serklaža. Na položaj dilatacije ugrađuje se naprava od nehrđajućeg čelika AISI 316L. Obračun po ugrađenom komadu prijelaznih naprava. Potrebno je sve dostupne oštre rubove limova zaobljeno oblikovati. U cijeni je i stiropor ukupne debljine 120 mm koji se ugrađuje ispod dilatacijske naprave do neoprenske trake/plahte. Dilatacijske reške izradit će se na spoju dijelova gata „A“ sa „B“. </t>
    </r>
  </si>
  <si>
    <t>Dobava, izrada i ugradnja prstena za privez od nehrđajućeg čelika tip AISI 316L (s dodatkom molibdena). Privezni su prsteni promjera 16 cm, izvedeni od okruglih šipki promjera 20 mm, sa sidrenom šipkom dužine 40 cm koja se pod kutom od 45 stupnjeva prema vertikali ugrađuje u a.b. vijenac (te kroz serklaž ili rasponski nosač) s obje strane gata, na zakošenju obalnog ruba, i međusobnom razmaku prema nacrtima iz projekta (pogled). Nakon bušenja rupe pod kutom u istu se ulijeva epoksidna smola ili slični materijal za pričvršćenje, te utiskuje sidrena šipka prstena.           U jediničnoj je cijeni obuhvaćen sav materijal i rad potreban za izradu i ugradnju prstena.</t>
  </si>
  <si>
    <t>Za sve radove, osim sanacije, dobavlja se i ugrađuje kamen  I. klase, odgovarajućih fizičko-mehaničkih svojstava prema tehničkim uvjetima gradnje, ili postojeći kamen s lica mjesta. Ploče su piljene, a gornja površina obrađena strojno, grubim "štokanjem" ili adekvatno tome, (ploče ne smiju biti skliske ni polirane). Završna obrada hodne plohe kamenih ploča odredit će se u provedbi projektantskog nadzora.</t>
  </si>
  <si>
    <t>I.</t>
  </si>
  <si>
    <t>Izrada i ugradnja kamenog poklopca sa podlogom i okvirom od nehrđajućeg čelika kvalitete AISI 316L. Kameni dio poklopca  izraditi u skladu s popločenjem partera, debljine ploča 4 cm. Poklopci imaju svoj okvir te kotačiće kojima klize po okviru, a podižu se preko pripadajuće poluge. Jedinična cijena stavke uključuje sve potrebne radove, materijale, pomoćna sredstva i transporte za kompletnu  izvedbu stavke. Obračun po kompletno izvedenom i ugrađenom poklopcu.
dim 40x40 cm</t>
  </si>
  <si>
    <t>a)</t>
  </si>
  <si>
    <t>b)</t>
  </si>
  <si>
    <t>c)</t>
  </si>
  <si>
    <t>d)</t>
  </si>
  <si>
    <r>
      <t xml:space="preserve">Dobava i ugradnja bezhalogene savitljive rebraste zaštitne dvoslojne cijevi za srednja mehanička opterećenja namijenjena za provlačenje i mehaničku zaštitu instalacija, vanjski promjer </t>
    </r>
    <r>
      <rPr>
        <sz val="10"/>
        <rFont val="Arial"/>
        <family val="2"/>
      </rPr>
      <t>ø</t>
    </r>
    <r>
      <rPr>
        <sz val="10"/>
        <rFont val="Arial"/>
        <family val="2"/>
      </rPr>
      <t xml:space="preserve">110 mm i unutarnji promjer </t>
    </r>
    <r>
      <rPr>
        <sz val="10"/>
        <rFont val="Arial"/>
        <family val="2"/>
      </rPr>
      <t>ø</t>
    </r>
    <r>
      <rPr>
        <sz val="10"/>
        <rFont val="Arial"/>
        <family val="2"/>
      </rPr>
      <t>94 mm, za naknadni prolaz instalacija vode sa svim potrebnim spojnim materijalom. Cijevi je potrebno dobro pričvrstiti kako ne bi došlo do promjene položaja prilikom betoniranja-zatrpavanja. Krajeve cijevi zaštititi od ulaska materijala (betona, zemlje).
Cijevi se ugrađuju kao proture PEHD cijevima  Stavkom obuhvaćeni i fazonski komadi (lukovi). Obračun po m' cijevi.</t>
    </r>
  </si>
  <si>
    <t>II.</t>
  </si>
  <si>
    <t>Rezanje i skidanje postojećeg betonskog zastora  na  mjestu izrade vodomjernog okna (na šetalištu) te u dijelu nedavno uređene obale na mjestu iskopa rova, s odvozom materijala na ovlaštenu deponiju udaljenosti do 10 km.  Jediničnom cijenom obuhvaćen je sav potreban rad i materijal. Obračun po m2 
(4,50x6,00) + (6,5x1,5) = 36,75 m2</t>
  </si>
  <si>
    <t>Strojno-ručni iskop rova u terenu B kategorije tla  za polaganje vodovodnih cijevi s planiranjem dna rova. Iskop izvesti od kote 1,00 m.n.m. do kote -0.40 m. Dno kanala isplanirati s točnošću od ±3 cm. Sveukupan materijal odmah odvoziti na privremenu gradilišnu deponiju. Stavka uključuje i strojno zbijanje dna rova projektiranog kanala do potrebne zbijenosti od 10 MN/m2, te čišćenje rova od obrušenog materijala u svim fazama radova. Obračun će se izvršiti u idealnom profilu bez priznavanja prekomjerno izvedenih količina iskopa. Jediničnom cijenom obuhvaćen je sav potreban rad i materijal. Obračun po m3 iskopanog materijala u sraslom stanju.
(3,0+2,0)x0,6x1,4=4,20 m3</t>
  </si>
  <si>
    <t>Strojno-ručni iskop građevne jame u terenu B kategorije tla za izradu vodomjernog okna djelomično pod utjecajem mora. Sveukupan materijal odmah odvoziti na privremenu gradilišnu deponiju. Stavka uključuje i strojno zbijanje dna rova projektiranog kanala do potrebne zbijenosti od 10 MN/m2, te čišćenje rova od obrušenog materijala u svim fazama radova. Obračun će se izvršiti u idealnom profilu bez priznavanja prekomjerno izvedenih količina iskopa.
Obuhvaćena zaštita postojeće sanitarne kanalizacije i oborinskog kanala. Jediničnom cijenom obuhvaćen je sav potreban rad i materijal. Obračun po m3 iskopanog materijala u sraslom stanju.
4,0x2,6x2,4=24,96 m3</t>
  </si>
  <si>
    <r>
      <t>Dobava i ugradnja pod morem temeljnog kamenometa, tucanika promjera zrna 31,5-63 mm, debljine do 20 cm. Temeljni kamenomet ugrađuje se ispod dna vodomjernog okna. Obračun po m</t>
    </r>
    <r>
      <rPr>
        <vertAlign val="superscript"/>
        <sz val="10"/>
        <rFont val="Arial"/>
        <family val="2"/>
      </rPr>
      <t>3</t>
    </r>
    <r>
      <rPr>
        <sz val="10"/>
        <rFont val="Arial"/>
        <family val="2"/>
      </rPr>
      <t xml:space="preserve"> ugrađenog materijala. U jediničnoj cijeni uračunat je sav potreban rad i materijal na dopremi, ugradnji i finom planiranju tucaničke podloge.
3,05x1,9x0,2=1,16 m3</t>
    </r>
  </si>
  <si>
    <r>
      <t>Dovoz doprema i zatrpavanje građevne jame nakon izrade vodomjernog okna zamjenskim materijalom. Zbijenost mora biti min. Me = 40 MN/m</t>
    </r>
    <r>
      <rPr>
        <vertAlign val="superscript"/>
        <sz val="10"/>
        <rFont val="Arial"/>
        <family val="2"/>
      </rPr>
      <t>2</t>
    </r>
    <r>
      <rPr>
        <sz val="10"/>
        <rFont val="Arial"/>
        <family val="2"/>
      </rPr>
      <t>. Jedinična cijena stavke uključuje sav potreban rad, materijal, pomoćna sredstva i transporte za izvedbu. Ukoliko je nadzorni inženjer materijal iz ranijeg iskopa pregledom istog utvrdio pogodnim za zatrpavanje rova tada se ne dovozi novi materijal nego koristi postojeći.  Obračun po m3 ugrađenog materijala u zbijenom stanju 
24,96-1,16-1,6x2,75x2,2=14,12 m3</t>
    </r>
  </si>
  <si>
    <r>
      <t>Dovoz doprema i zatrpavanje dijela rova pijeskom. Zatrpavanje izvoditi u sloju od 30 cm iznad tjemena cijevi s polijevanjem vodom i pažljivim ručnim ili strojnim zbijanjem. Zatrpavanje izvesti do 40 cm niže od kota partera-slojeva parterne konstrukcije. Zbijenost mora biti min. Me = 40 MN/m</t>
    </r>
    <r>
      <rPr>
        <vertAlign val="superscript"/>
        <sz val="10"/>
        <rFont val="Arial"/>
        <family val="2"/>
      </rPr>
      <t>2</t>
    </r>
    <r>
      <rPr>
        <sz val="10"/>
        <rFont val="Arial"/>
        <family val="2"/>
      </rPr>
      <t>. Jedinična cijena stavke uključuje sav potreban rad, materijal, pomoćna sredstva i transporte za izvedbu. Obračun po m3 ugrađenog materijala u zbijenom stanju. 
(3,0+2,0)x0,6x0,4=1,2 m3</t>
    </r>
  </si>
  <si>
    <t>Odvoz kompletnog materijala iz iskopa na ovlaštenu deponiju udaljenosti do 10 km s uključenim troškovima i nakadom za deponiranje. Izvedeno potpuno sa utovarom i istovarom, te planiranjem na deponiji. Jedinična cijena stavke uključuje sav potreban rad, materijal, pomoćna sredstva i transporte za izvedbu stavke. Obračun po m3 odvezenog materijala</t>
  </si>
  <si>
    <t xml:space="preserve">Pažljivo rezanje, skidanje i odlaganje postojećeg kamenog partera na obalnom dijelu te obnova istog nakon polaganja instalacija. Obuhvaćena nabava 50% novih kamenih ploča istih karakteristika kao postojeće. Jedinična cijena stavke uključuje sve potrebne radove, materijale, pomoćna sredstva i transporte za kompletnu  izvedbu stavke. Obračun po m2
6,00x1,50=9,00 m2
</t>
  </si>
  <si>
    <t>Rezanje i izrada šlica u postojećem betonskom korijenu gata za polaganje instalacija. Jedinična cijena stavke uključuje sve potrebne radove, materijale, pomoćna sredstva i transporte za kompletnu izvedbu stavke. Izvode se zasebni šlicevi za opskrbni i hidrantski vod presjeka dim 30x15cm. Nakon polaganja cijevi iste zabetonirati. Obračun po m' izvedenih šliceva.
2x12=24 m.</t>
  </si>
  <si>
    <t>Betoniranje podložne ploče, dna, zidova i pokrovne ploče  vodomjernog okna  betonom minimalnog razreda tlačne čvrstoće C30/37 i razreda izloženosti XS1, uključivo sa izradom, postavom i skidanjem oplate, te prijenosom i ugradnjom betona. Debljina stijenki je 20 cm. Betoniranje se izvodi u dvostrukoj glatkoj oplati, uz obavezno vibriranje. U stavku je uključena ugradnja poklopaca te konstruktivna armatura. Jedinična cijena stavke uključuje sve potrebne radove, materijale, pomoćna sredstva i transporte za kompletnu  izvedbu stavke. Obračun po kompletno izvedenom oknu.
'-okno  dim 235 x120 cm  h=1,75 m
dno+101:111
2,75x1,6x0,2=0,88
zidovi
2x1,75 x1,6 x0,2=1,12
2x1,75 x2,35x0,2=1,64
ploča
2,75x1,6x0,15-2x0,6x0,6x0,15=0,55
UKUPNO 4,19 m3/kom</t>
  </si>
  <si>
    <t>Betoniranje posteljice ductil cijevi  betonom minimalnog razreda čvrstoće C30/37, uključivo sa izradom, postavom i skidanjem oplate, te prijenosom i ugradnjom betona. Debljina posteljice  je 15 cm. Betoniranje se izvodi u dvostrukoj glatkoj oplati, uz obavezno vibriranje.  Jedinična cijena stavke uključuje sve potrebne radove, materijale, pomoćna sredstva i transporte za kompletnu  izvedbu stavke. Obračun po m³.
-posteljica Ductil cijevima
(3,0+2,0)x0,15x0,6=0,45 m3</t>
  </si>
  <si>
    <t>Dobava, doprema i betoniranje sidrenih blokova betonom minimalnog razreda tlačne čvrstoće C16/20 za osiguranje vodovoda na svim horizontalnim i vertikalnim lomovima većim od 5º.  te blokova podzemnih hidranata Izvedeno potpuno sa pripremanjem, prijenosom i ugradnjom materijala, te dobavom, dopremom i ugradnjom sidra za usidrenje na vertikalnim lomovima.
Obračun po m³. prosječno po bloku 0,40 m³ betona, kom. 6
4 x 0,40 = 1,60 m³</t>
  </si>
  <si>
    <t>Dobava, doprema i betoniranje sidrenih blokova betonom minimalnog razreda tlačne čvrstoće C16/20 za osiguranje vodovoda kod tlačne probe i naknadno razbijanje betonskog bloka.
Obračun po m³. prosječno po bloku 0,50 m³ betona, kom. 2 
2 x 0,50 = 1,0 m³</t>
  </si>
  <si>
    <t>Betoniranje - obnova betonske površine nakon izvedbe instalacija betonom minimalnog razreda tlačne čvrstoće C30/37 i razreda izloženosti XS1, uključivo sa izradom, postavom i skidanjem oplate, te prijenosom i ugradnjom betona i konstruktivne armature. Jedinična cijena stavke uključuje sve potrebne radove, materijale, pomoćna sredstva i transporte za kompletnu  izvedbu stavke. Obračun po m2</t>
  </si>
  <si>
    <t>Ugradba tipskog lijevano-željeznog kanalskog poklopca okna, svijetlog otvora 600 x 600 mm, nosivosti 400 kN, na privremenu deponiju Izvoditelja radova. Standardna oznaka EN 124 ili "jednakovrijedno" odnosno HRN M.J6.221 ili "jednakovrijedno", HRN M.J6:226 ili "jednakovrijedno". Poklopac se sastoji od kvadratnog ugradbenog okvira, s kvadratnim poklopcem i dvije upuštene ručke za podizanje poklopca. Poklopac otporan na utjecaj mora. Obračun po komadu. 
vodomjerno  okno VO</t>
  </si>
  <si>
    <t>Dobava i ugradnja lijevano-željeznih kanalskih stupaljki veličine 150 x 255 mm u oknu na okomitom razmaku od 30 cm. Težina cca. 3 kg/kom. Uključeno je bušenje rupa u stijenkama okana te ugradnja penjalica prema uputstvima proizvođača. Jedinična cijena stavke uključuje sav potreban rad, materijal i pomoćna sredstva za kompletnu ugradnju.
Obračun po komadu ugrađene stupaljke. Jedinična cijena stavke uključuje sve potrebne radove, materijale, pomoćna sredstva i transporte za kompletnu izvedbu stavke. Obračun po ugrađenom komadu.</t>
  </si>
  <si>
    <t>Dobava, doprema, istovar i montaža lijevano željeznih-ductil cijevi. Vodovodne cijevi su od nodularnog lijeva (DUKTIL lijevano-željezo) sukladno standardu EN 545 ili "jednakovrijedno". Unutarnja zaštita je od cementne obloge za pitku vodu prema DIN EN 545 ili "jednakovrijedno" dio 4.4.3. Vanjska zaštita izvedena je od cink-aluminija (400 g/m²) i zaštitnog sloja od epoxy premaza u plavom tonu sukladno DIN EN 545 ili "jednakovrijedno". Cijevi se proizvode s naglavkom i spajaju Tyton spojem prema DIN 28603 ili "jednakovrijedno" uključujući Tyton brtvu od EPDM-a za radni pritisak do max. 40 bara
Jediničnom cijenom obuhvaćen je i sav potrebni spojni i brtveni materijal, što uključuje nabavu i dopremu brtve, kao i mast za podmazivanje, te potreban alat za montažu. Predviđene cijevi su dužine l=6,00m. Stavkom obuhvaćene i obujmice-nosači iz čeličnog lim za fiksiranje cijevi za nosače konstrukcije lukobrana.
Obračun po m' cijevi.</t>
  </si>
  <si>
    <t>Dobava, doprema, istovar i montaža lijevano željeznih ductil  fazonskih komada na gradilište. Fazonski komadi i lukovi su od nodularnog lijeva (DUKTIL lijevano-željezo). Predviđeni fazonski komadi i lukovi su sljedećih karakteristika: iznutra zaštićeni cementnom oblogom prema DIN EN 545 ili "jednakovrijedno", a izvana s bitumenom DIN 30674 ili "jednakovrijedno" (ISO 8179 ili "jednakovrijedno"). Predviđeni fazonski komadi i lukovi prema standardu ISO 2531 ili "jednakovrijedno" i DIN 28600 ili "jednakovrijedno". Fazonski komadi na naglavak kao i lukovi spajaju se spojem tipa Tyton u svemu prema standardu DIN 28603 ili "jednakovrijedno". Priključne dimenzije prirubničkih spojeva su prema standardu EN 1092-1 ili "jednakovrijedno" za čelične prirubnice, odnosno EN 1092-2 ili "jednakovrijedno" za lijevano-željezne prirubnice s osam rupa, odnosno osam vijaka. Jediničnom cijenom obuhvaćen sav potrebni spojni i brtveni materijal, što uključuje nabavu i dopremu vijaka s elastičnom podloškom i maticom, brtvi kao i masti za podmazivanje prilikom montaže. Obračun po fazonskom komadu sa potrebnim spojnim i brtvenim materijalom. Sav fazonski i brtveni materijal je za NP 10 bara. Obračun po komadu.</t>
  </si>
  <si>
    <t>e)</t>
  </si>
  <si>
    <t>f)</t>
  </si>
  <si>
    <t>g)</t>
  </si>
  <si>
    <t>h)</t>
  </si>
  <si>
    <t>i)</t>
  </si>
  <si>
    <t>j)</t>
  </si>
  <si>
    <t>k)</t>
  </si>
  <si>
    <t>l)</t>
  </si>
  <si>
    <t>m)</t>
  </si>
  <si>
    <t>n)</t>
  </si>
  <si>
    <t>o)</t>
  </si>
  <si>
    <t xml:space="preserve">DN 80 mm; dubina ugradnje = 0,75m, </t>
  </si>
  <si>
    <t>Slobodna prirubnica  DN90mm</t>
  </si>
  <si>
    <t>Prirubnički  tuljak  DN90mm</t>
  </si>
  <si>
    <t>Dobava, doprema, istovar  i ugradnja tipskih ormarića izrađenih iz nehrđajućeg čelika AISI 316 L za nadzemne hidrante sa kompletnom opremom (2 kom. mlaznica, 4x cijev 15 ili 20 m, i hidrantski nastavak sa ključem). Ormarići se pomoću vijaka za beton montiraju na parter.
Obračun po komadu.</t>
  </si>
  <si>
    <t>SVEUKUPNA  REKAPITULACIJA</t>
  </si>
  <si>
    <t>D</t>
  </si>
  <si>
    <t>SIDRENI  SUSTAV</t>
  </si>
  <si>
    <r>
      <t>Izrada, utovar, transport i postava sidrenih blokova (betonska sidra) od betona. Od toga su 3 bloka težine oko 2,56 tone i 24 blokova težine oko 4,5 tone. U jediničnu cijenu potrebno je uračunati transport, plovni objekt i ugradnju uz pomoć ronilaca. Beton blokova je razreda tlačne čvrstoće C35/45 s min. 400 kg cementa otpornog na djelovanje morske vode i razreda izloženosti XS2. Potrebno je postići VDP 2 (30 mm) prema HRN 1128 ili "jednakovrijedno". Sidreni blokovi se izvode u pogonu izvođača. U jediničnoj cijeni je uključena i priprema betona, transport do mjesta ugradbe, ugradnja, obrada. Također su obuhvaćeni svi troškovi izrade, postavljanja, učvršćivanja, premještanja i demontiranja oplate kao i svi pomoćni radovi. Obračun po m</t>
    </r>
    <r>
      <rPr>
        <vertAlign val="superscript"/>
        <sz val="10"/>
        <color indexed="8"/>
        <rFont val="Arial"/>
        <family val="2"/>
      </rPr>
      <t>3</t>
    </r>
    <r>
      <rPr>
        <sz val="10"/>
        <color indexed="8"/>
        <rFont val="Arial"/>
        <family val="2"/>
      </rPr>
      <t xml:space="preserve"> ugrađenog betona sidrenih blokova.</t>
    </r>
  </si>
  <si>
    <r>
      <t xml:space="preserve">Dobava, čišćenje, ravnanje, savijanje i postavljanje rebrastog betonskog čelika - šipki </t>
    </r>
    <r>
      <rPr>
        <sz val="10"/>
        <rFont val="Symbol"/>
        <family val="1"/>
      </rPr>
      <t>f</t>
    </r>
    <r>
      <rPr>
        <sz val="10"/>
        <rFont val="Arial"/>
        <family val="2"/>
      </rPr>
      <t>25, kvalitete B500. Armatura se ugrađuje kao kuka u sidreni betonski blok i pojedinačne je dužine 2 m. U jediničnoj cijeni sadržana je potrebna paljena žica, podmetači, sav potreban rad i transport. Obračun po kg obrađenog čelika.</t>
    </r>
  </si>
  <si>
    <t>Dobava, čišćenje, ravnanje, savijanje i postavljanje rebrastog betonskog čelika - mreža Q 503, kvalitete B500. Armatura se ugrađuje u sidreni betonski blok. U jediničnoj cijeni sadržana je potrebna paljena žica, podmetači, sav potreban rad i transport. Obračun po kg obrađenog čelika.</t>
  </si>
  <si>
    <t>E</t>
  </si>
  <si>
    <t>U svim stavkama ovog troškovnika uključeno je  bušenje zidova za potrebe prodora instalacija dimenzije do DN50.</t>
  </si>
  <si>
    <t>Dobava bezhalogene savitljive rebraste zaštitne
 dvoslojne cijevi za teška mehanička opterećenja 
namijenjene za mehaničku zaštitu energetskih kabela, vanjski promjer Ø110mm i unutarnji promjer Ø94mm. 
Na pozicijama ormarića cijev se prekida i nastavlja dalje na slijedeći ormarić. Polaganje cijevi je u betonski  završni sloj. Na dužinu je dodano 10% rezerve zbog lukova polaganja i ulaza u razdjelnike.</t>
  </si>
  <si>
    <t>Dobava i montaža energetskog kabela za napajanje priključnih ormarića. Ormarići su priključeni na isti strujni krug  sukladno strujnoj shemi +GRO. Kabeli se uvlače u prethodno položenu instalacijsku cijev. Na dužinu je dodano 10% rezerve zbog lukova savijanja i ulaza u ormariće.
Tip kabela H07RN-F 5x25</t>
  </si>
  <si>
    <t>Dobava i montaža energetskog kabela za upravljanje rasvjetom ormarića.  Kabel se uvlači u prethodno položenu instalacijsku cijev položenu zajedno sa kabelom snage ormarića. Na dužinu je dodano 10% rezerve zbog lukova savijanja i uvoda kabela.
Tip kabela NYY 3x2,5</t>
  </si>
  <si>
    <t>Nabava i ugradnja sidrenih temelja priključnih ormarića,  ugradnja u beton razreda tlačne čvrstoće C20/25. Ovisno o odabranim ormarićima, procjena 0,50 m3/kom.</t>
  </si>
  <si>
    <t>Ispitivanje električne instalacije u skladu sa normom HRN 60364-6 ili "jednakovrijedno" uključujući ispitivanje zaštite u slučaju kvara, 
ispitivanje zaštite izravnog i neizravnog napona dodira, otpora izolacije, uzemljenja  te izdavanje zapisnika o ispitivanju  od strane ovlaštene osobe.</t>
  </si>
  <si>
    <t xml:space="preserve">KRAJOBRAZNO UREĐENJE  - KAMENOREZAČKI RADOVI </t>
  </si>
  <si>
    <t>SVEUKUPNO KRAJOBRAZNO UREĐENJE :</t>
  </si>
  <si>
    <t>KRAJOBRAZNO UREĐENJE - KAMENOREZAČKI RADOVI</t>
  </si>
  <si>
    <t>A</t>
  </si>
  <si>
    <t>Rekonstrukcija i dogradnja luke Cres -           III FAZA</t>
  </si>
  <si>
    <t>2.9.</t>
  </si>
  <si>
    <t>2.10.</t>
  </si>
  <si>
    <t>2.11.</t>
  </si>
  <si>
    <t>2.12.</t>
  </si>
  <si>
    <t>Utovar (na deponiji izvođača) na prijevozno sredstvo i prijevoz do mjesta ugradnje i postavljanje nad morem prethodno dobavljenih/izrađenih i deponiranih   armirano betonskih prefabriciranih vijenaca gata. Vijenac je obrnutog "L" poprečnog presjeka, visine 70 cm i širine 40 cm (za detalje pogledati nacrte). Dužina elemenata vijenca na propusnom dijelu gata iznosi 11,80 m (14 komada), osim prvog elementa s obje strane koji je dug 11,55 m, odnosno 10,975 m. Elementi vijenca iznad masivnog dijela gata su dugi 11,30 m, odnosno 10,57 m. Na čelu gata se bočni i čeoni vijenac izvodi kao prefabricirani ili betonom "in situ", a njegova je izvedba u ovoj stavci, prema mjerama iz projekta. Ugao elementa koji nakon postavljanja ima ulogu ruba gata izvodi se  umetanjem drvene letve trokutnog presjeka kako se ne bi dobio oštri betonski ugao. Katete trokutnog presjeka dužine su oko 2 cm. Nosači su prethodno izvedeni u pogonu dobavljača s betonom minimalnog razreda tlačne čvrstoće C35/45 s min. 400 kg cementa otpornog na djelovanje morske vode i razreda izloženosti XS3 i XF2. Potrebno je postići VDP 2 (30 mm) prema HRN 1128 "ili jednakovrijedno". Kvaliteta svih ugrađenih materijala mora biti potvrđena atestom. U nosače prilikom betoniranja u pogonu potrebno je ugraditi i armaturna sidra (vilice) za povezivanje s "in situ" betoniranim serklažima iznad pilota. Armatura za povezivanje s "in situ" betonom u nosaču i ostala armatura, uračunati su u cijeni. Obračun po m' postavljenih nosača.</t>
  </si>
  <si>
    <r>
      <rPr>
        <b/>
        <sz val="10"/>
        <rFont val="Arial"/>
        <family val="2"/>
      </rPr>
      <t>Dobava/izrada i doprema na deponiju                (po izboru izvođača) armirano betonskih naglavnih greda betonskih pilota oznaka NGg1.</t>
    </r>
    <r>
      <rPr>
        <sz val="10"/>
        <rFont val="Arial"/>
        <family val="2"/>
      </rPr>
      <t xml:space="preserve"> Naglavne grede su pravokutnog tlocrta 1,40x2,00 m, visine 25 cm. U naglavnim gredama je otvor promjera 60 cm, sa središtem u tlocrtnom središtu naglavnice, radi povezivanja pilota s rasponskom konstrukcijom i privremene stabilizacije. Za detaljniji opis pogledati nacrte. Naglavnice se izvode kao prefabricirani elementi betonom minimalnog razreda tlačne čvrstoće C35/45 s min. 400 kg cementa otpornog na djelovanje morske vode, razreda izloženosti XS3 i XF2. Potrebno je postići VDP 2 (30 mm) prema HRN 1128 "ili jednakovrijedno". Kvaliteta svih ugrađenih materijala mora biti potvrđena atestom.      U cijeni je sav rad na dobavi/izradi, beton i armatura naglavnih greda iz izvedbenog nacrta. Obračun po komadu dobavljenih/izrađenih i deponiranih naglavnih greda.</t>
    </r>
  </si>
  <si>
    <r>
      <rPr>
        <b/>
        <sz val="10"/>
        <rFont val="Arial"/>
        <family val="2"/>
      </rPr>
      <t xml:space="preserve">Utovar </t>
    </r>
    <r>
      <rPr>
        <sz val="10"/>
        <rFont val="Arial"/>
        <family val="2"/>
      </rPr>
      <t>(na deponiji izvođača)</t>
    </r>
    <r>
      <rPr>
        <b/>
        <sz val="10"/>
        <rFont val="Arial"/>
        <family val="2"/>
      </rPr>
      <t xml:space="preserve"> na prijevozno sredstvo i prijevoz do mjesta ugradnje i postavljanje nad morem prethodno dobavljenih/izrađenih i deponiranih armirano betonskih naglavnih greda betonskih pilota oznake NGg1.</t>
    </r>
    <r>
      <rPr>
        <sz val="10"/>
        <rFont val="Arial"/>
        <family val="2"/>
      </rPr>
      <t xml:space="preserve"> Naglavne grede su pravokutnog tlocrta 1,40x2,00 m, visine 25 cm. U naglavnim gredama je otvor promjera 60 cm, sa središtem u tlocrtnom središtu naglavnice, radi povezivanja pilota s rasponskom konstrukcijom i privremene stabilizacije. Za detaljniji opis pogledati nacrte. Naglavnice se izvode kao prefabricirani elementi betonom minimalnog razreda tlačne čvrstoće C35/45 s min. 400 kg cementa otpornog na djelovanje morske vode, razreda izloženosti XS3 i XF2. Potrebno je postići VDP 2 (30 mm) prema HRN 1128 "ili jednakovrijedno". Kvaliteta svih ugrađenih materijala mora biti potvrđena atestom. U cijeni je sav rad i potrebna sredstva na dopremi i ugradnji te potrebni plovni objekt. Obračun po komadu postavljenih naglavnih greda.</t>
    </r>
  </si>
  <si>
    <r>
      <rPr>
        <b/>
        <sz val="10"/>
        <rFont val="Arial"/>
        <family val="2"/>
      </rPr>
      <t>Dobava/izrada i doprema na deponiju (po izboru izvođača) armirano betonske naglavne grede betonskog pilota oznake NGg2.</t>
    </r>
    <r>
      <rPr>
        <sz val="10"/>
        <rFont val="Arial"/>
        <family val="2"/>
      </rPr>
      <t xml:space="preserve"> </t>
    </r>
    <r>
      <rPr>
        <sz val="10"/>
        <rFont val="Arial"/>
        <family val="2"/>
      </rPr>
      <t xml:space="preserve">Naglavna greda je pravokutnog tlocrta 1,40x2,00 m, visine 25 cm i nalazi se iznad dilatacije. U naglavnoj gredi je otvor promjera 60 cm, sa središtem u tlocrtnom središtu naglavnice, radi povezivanja pilota s rasponskom konstrukcijom i privremene stabilizacije. Za detaljniji opis pogledati nacrte. Naglavnica se izvodi kao prefabricirani element betonom minimalnog razreda tlačne čvrstoće C35/45 s min. 400 kg cementa otpornog na djelovanje morske vode, razreda izloženosti XS3 i XF2. Potrebno je postići VDP 2 (30 mm) prema HRN 1128 "ili jednakovrijedno". Kvaliteta svih ugrađenih materijala mora biti potvrđena atestom.      U cijeni je sav rad na dobavi/izradi, beton i armatura naglavnih greda iz izvedbenog nacrta. </t>
    </r>
    <r>
      <rPr>
        <sz val="10"/>
        <rFont val="Arial"/>
        <family val="2"/>
      </rPr>
      <t>Obračun po komadu dobavljenih/izrađenih i deponiranih naglavnih greda.</t>
    </r>
  </si>
  <si>
    <r>
      <rPr>
        <b/>
        <sz val="10"/>
        <rFont val="Arial"/>
        <family val="2"/>
      </rPr>
      <t>Utovar</t>
    </r>
    <r>
      <rPr>
        <sz val="10"/>
        <rFont val="Arial"/>
        <family val="2"/>
      </rPr>
      <t xml:space="preserve"> (na deponiji izvođača) </t>
    </r>
    <r>
      <rPr>
        <b/>
        <sz val="10"/>
        <rFont val="Arial"/>
        <family val="2"/>
      </rPr>
      <t>na prijevozno sredstvo i prijevoz do mjesta ugradnje i postavljanje nad morem prethodno dobavljenih/izrađenih i deponiranih armirano betonskih naglavnih greda betonskih pilota oznake  NGg2.</t>
    </r>
    <r>
      <rPr>
        <sz val="10"/>
        <rFont val="Arial"/>
        <family val="2"/>
      </rPr>
      <t xml:space="preserve"> Naglavna greda je pravokutnog tlocrta 1,40x2,00 m, visine 25 cm i nalazi se iznad dilatacije. U naglavnoj gredi je otvor promjera 60 cm, sa središtem u tlocrtnom središtu naglavnice, radi povezivanja pilota s rasponskom konstrukcijom i privremene stabilizacije. Za detaljniji opis pogledati nacrte. Naglavnica se izvodi kao prefabricirani element betonom minimalnog razreda tlačne čvrstoće C35/45 s min. 400 kg cementa otpornog na djelovanje morske vode, razreda izloženosti XS3 i XF2. Potrebno je postići VDP 2 (30 mm) prema HRN 1128 "ili jednakovrijedno". Kvaliteta svih ugrađenih materijala mora biti potvrđena atestom.     U cijeni je sav rad i potrebna sredstva na dopremi i ugradnji te potrebni plovni objekt. Obračun po komadu postavljenih naglavnih greda.</t>
    </r>
  </si>
  <si>
    <r>
      <rPr>
        <b/>
        <sz val="10"/>
        <rFont val="Arial"/>
        <family val="2"/>
      </rPr>
      <t>Dobava/izrada i doprema na deponiju</t>
    </r>
    <r>
      <rPr>
        <sz val="10"/>
        <rFont val="Arial"/>
        <family val="2"/>
      </rPr>
      <t xml:space="preserve"> (po izboru izvođača)  </t>
    </r>
    <r>
      <rPr>
        <b/>
        <sz val="10"/>
        <rFont val="Arial"/>
        <family val="2"/>
      </rPr>
      <t>betonskih prednapregnutih glavnih uzdužnih nosača rasponske konstrukcije gata.</t>
    </r>
    <r>
      <rPr>
        <sz val="10"/>
        <rFont val="Arial"/>
        <family val="2"/>
      </rPr>
      <t xml:space="preserve"> Ploče su dimenzija 100x40x1130 cm (16 komada). Nosači su prethodno prednapregnuti u pogonu dobavljača i izvedeni su s betonom minimalnog razreda tlačne čvrstoće C35/45 s min. 400 kg cementa otpornog na djelovanje morske vode i razreda izloženosti XS3 i XF2. Potrebno je postići VDP 2 (30 mm) prema HRN 1128 "ili jednakovrijedno". Kvaliteta svih ugrađenih materijala mora biti potvrđena atestom.       U nosače prilikom betoniranja u pogonu potrebno je ugraditi i armaturna sidra (vilice) za povezivanje s "in situ" betoniranom tlačnom pločom i serklažima iznad pilota. "Meka" armatura za povezivanje s "in situ" betonom u nosaču i ostala "meka" armatura, kao i čelična užad za prednapinjanje, uračunati su u cijeni. </t>
    </r>
    <r>
      <rPr>
        <sz val="10"/>
        <rFont val="Arial"/>
        <family val="2"/>
      </rPr>
      <t>Obračun po m' dobavljenih i deponiranih nosača.</t>
    </r>
  </si>
  <si>
    <r>
      <rPr>
        <b/>
        <sz val="10"/>
        <rFont val="Arial"/>
        <family val="2"/>
      </rPr>
      <t xml:space="preserve">Utovar (na deponiji izvođača) na prijevozno sredstvo i prijevoz do mjesta ugradnje i postavljanje nad morem prethodno dobavljenih/izrađenih i deponiranih  betonskih prednapregnutih glavnih uzdužnih nosača rasponske konstrukcije gata. </t>
    </r>
    <r>
      <rPr>
        <sz val="10"/>
        <rFont val="Arial"/>
        <family val="2"/>
      </rPr>
      <t>Ploče su dimenzija 100x40x1130 cm (16 komada). Nosači su prethodno prednapregnuti u pogonu dobavljača i izvedeni su s betonom minimalnog razreda tlačne čvrstoće C35/45 s min. 400 kg cementa otpornog na djelovanje morske vode i razreda izloženosti XS3 i XF2. Potrebno je postići VDP 2 (30 mm) prema HRN 1128 "ili jednakovrijedno". Kvaliteta svih ugrađenih materijala mora biti potvrđena atestom. U nosače prilikom betoniranja u pogonu potrebno je ugraditi i armaturna sidra (vilice) za povezivanje s "in situ" betoniranom tlačnom pločom i serklažima iznad pilota. "Meka" armatura za povezivanje s "in situ" betonom u nosaču i ostala "meka" armatura, kao i čelična užad za prednapinjanje, uračunati su u cijeni.</t>
    </r>
    <r>
      <rPr>
        <sz val="10"/>
        <rFont val="Arial"/>
        <family val="2"/>
      </rPr>
      <t xml:space="preserve"> Obračun po m' postavljenih nosača.</t>
    </r>
  </si>
  <si>
    <r>
      <rPr>
        <b/>
        <sz val="10"/>
        <rFont val="Arial"/>
        <family val="2"/>
      </rPr>
      <t>Dobava/izrada i doprema na deponiju (po izboru izvođača) armirano betonskih prefabriciranih vijenaca gata.</t>
    </r>
    <r>
      <rPr>
        <sz val="10"/>
        <rFont val="Arial"/>
        <family val="2"/>
      </rPr>
      <t xml:space="preserve"> </t>
    </r>
    <r>
      <rPr>
        <sz val="10"/>
        <rFont val="Arial"/>
        <family val="2"/>
      </rPr>
      <t>Vijenac je obrnutog "L" poprečnog presjeka, visine 70 cm i širine 40 cm (za detalje pogledati nacrte). Dužina elemenata vijenca na propusnom dijelu gata iznosi 11,80 m (14 komada), osim prvog elementa s obje strane koji je dug 11,55 m, odnosno 10,975 m. Elementi vijenca iznad masivnog dijela gata su dugi 11,30 m, odnosno 10,57 m. Na čelu gata se bočni i čeoni vijenac izvodi kao prefabricirani ili betonom "in situ", a njegova je izvedba u ovoj stavci, prema mjerama iz projekta. Ugao elementa koji nakon postavljanja ima ulogu ruba gata izvodi se  umetanjem drvene letve trokutnog presjeka kako se ne bi dobio oštri betonski ugao. Katete trokutnog presjeka dužine su oko 2 cm. Nosači su prethodno izvedeni u pogonu dobavljača s betonom minimalnog razreda tlačne čvrstoće C35/45 s min. 400 kg cementa otpornog na djelovanje morske vode i razreda izloženosti XS3 i XF2. Potrebno je postići VDP 2 (30 mm) prema HRN 1128 "ili jednakovrijedno". Kvaliteta svih ugrađenih materijala mora biti potvrđena atestom. U nosače prilikom betoniranja u pogonu potrebno je ugraditi i armaturna sidra (vilice) za povezivanje s "in situ" betoniranim serklažima iznad pilota. Armatura za povezivanje s "in situ" betonom u nosaču i ostala armatura, uračunati su u cijeni. Obračun po m' dobavljenih i deponiranih nosača.</t>
    </r>
  </si>
  <si>
    <r>
      <t>Betoniranje "in situ" nad morem tlačne armirano betonske ploče rasponske konstrukcije i serklaža iznad naglavnica pilota propusnog dijela gata, od kote +0,40 m n.m. do kote +1,2 m. A.b. ploča se izvodi s horizontalnim završetkom, a iznad nje se tako završava i kameno popločenje. Horizontalni prekid betoniranja nije dozvoljen. Beton je minimalnog razreda tlačne čvrstoće C35/45 s minimalno 350 kg cementa po m</t>
    </r>
    <r>
      <rPr>
        <vertAlign val="superscript"/>
        <sz val="10"/>
        <rFont val="Arial"/>
        <family val="2"/>
      </rPr>
      <t>3</t>
    </r>
    <r>
      <rPr>
        <sz val="10"/>
        <rFont val="Arial"/>
        <family val="2"/>
      </rPr>
      <t>, razreda izloženosti XS3. Potrebno je postići VDP 2 (30 mm) prema HRN 1128 "ili jednakovrijedno". U jediničnoj cijeni je uključena priprema betona, transport do mjesta ugradbe, ugradnja, obrada i njegovanje betona. Također su obuhvaćeni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</si>
  <si>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r>
      <t>Izvedba betonskog bloka čuvara radi zaštite masivnog dijela gata od podlokavanja. Blok čuvar betonira se "in situ" ispred nožice betonskog zida gata, širine 50 i visine 30 cm, po obodu novoizvedenog masivnog dijela gata. Beton je minimalnog razreda tlačne čvrstoće C35/45 s min 400 kg/m</t>
    </r>
    <r>
      <rPr>
        <vertAlign val="superscript"/>
        <sz val="10"/>
        <rFont val="Arial"/>
        <family val="2"/>
      </rPr>
      <t>3</t>
    </r>
    <r>
      <rPr>
        <sz val="10"/>
        <rFont val="Arial"/>
        <family val="2"/>
      </rPr>
      <t xml:space="preserve"> cementa. Potrebno je postići VDP 2 (30 mm) prema HRN 1128 "ili jednakovrijedno".               U jediničnoj cijeni je uključena priprema betona, transport do mjesta ugradbe, ugradnja i obrada. Također su obuhvaćeni svi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</si>
  <si>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r>
      <t>m</t>
    </r>
    <r>
      <rPr>
        <vertAlign val="superscript"/>
        <sz val="10"/>
        <rFont val="Arial"/>
        <family val="2"/>
      </rPr>
      <t>3</t>
    </r>
  </si>
  <si>
    <r>
      <t>m</t>
    </r>
    <r>
      <rPr>
        <vertAlign val="superscript"/>
        <sz val="10"/>
        <rFont val="Arial"/>
        <family val="2"/>
      </rPr>
      <t>2</t>
    </r>
  </si>
  <si>
    <r>
      <t xml:space="preserve">Dobava i polaganje kamenih ploča - popločenje tip 3B. Ploče I. klase debljine d = 6 cm, iste širine           š = 45 cm i promjenjive dužine, min 80% l = 60 cm ili duže,  lmin = 30 cm, polažu se u cementni mort u sloju d = 4,0 cm. Polažu se u redove iste širine s okomitim fugama na sučeljak. Fuge su  širine 1,0 cm, zalivene cementnim mortom u boji kamena udubljene 0,5 cm od vrha ploče. Dilatacijske fuge izvode se na svakih 5 m dužine, također širine 1 cm, te se zapunjuju PU kitom. Izjava o svojstvima kamena treba potvrditi adekvatnu kakvoću kamena za tražene uvjete prema propisanim standardima za slijedeća fizičko - mehanička svojstva:
- boja: svijetlosivo – bijela boja,
- prostorna (obujamska) masa: ≥ 2620 kg/m3          (HRN EN 1936:2008 ili "jednakovrijedno")*, 
- upijanje vode: ≤ 0,20% (HRN EN 13755:2008 "ili "jednakovrijedno"), 
- tlačna čvrstoća: ≥ </t>
    </r>
    <r>
      <rPr>
        <b/>
        <sz val="10"/>
        <rFont val="Arial"/>
        <family val="2"/>
      </rPr>
      <t>180</t>
    </r>
    <r>
      <rPr>
        <sz val="10"/>
        <rFont val="Arial"/>
        <family val="2"/>
      </rPr>
      <t xml:space="preserve"> MPa (HRN EN 1926:2008 ili "jednakovrijedno")*,
- čvrstoća na savijanje: ≥ 7,2  MPa (HRN EN 12372:2008 ili "jednakovrijedno")*,
- otpornost na habanje: ≤ 20 cm3 / 50 cm2 (HRN EN 14157:2004 ili "jednakovrijedno", B metoda (Bohme)*, 
- </t>
    </r>
    <r>
      <rPr>
        <sz val="10"/>
        <rFont val="Arial"/>
        <family val="2"/>
      </rPr>
      <t xml:space="preserve">poroznost max. 0,50% vol. (HRN EN 1936:2008 "ili jednakovrijedno"). </t>
    </r>
  </si>
  <si>
    <t xml:space="preserve">Dobava, doprema, istovar  i ugradnja tipskog ormarića izrađenog iz nehrđajućeg čelika AISI 316 L za ugradnju na gatu sa kompletnom opremom. Obuhvaćena i cijev za spoj na hidrantski vod. Ormarić se pomoću vijaka za beton montiraju na gat.
materijal za jedan ormarić
* čelična pocinčana cijev dn 50 mm, L=1,0 m
* hidrantski ventil (kosa glava) dn 50 mm, kom 1
* vatrogasno crijevo sa Al spojnicama L=15 m,
 dn 50mm, kom 2
* "C" ključ, kom 1
* vatrogasni aparat, kom 1
 Obračun po kompletu </t>
  </si>
  <si>
    <t>Nabava, montaža, spajanje i označavanje metalnog priključnog ormarića oznake TIP A u zaštiti IP 55 sa prihvatnim stezaljkama za 50mm2. Na ormariću mora biti ugrađena rasvjeta koja se uključuje pomoću luksomata u +GRO razdjelniku te dvije slavine za priključak sanitarne vode. Ormarić mora biti opremljen stezaljkama za odvode na slijedeći ormarić glavnog napajanja i napajanja rasvjete. Na vratima ormarića urezati logotip lučke uprave.
U ormarić su ugrađeni slijedeći elementi sukladno strujnim shemama u grafičkim prilozima:
1 x teretna sklopka (izolator) 4p 63A
4 x KZS kombinirani zaštitni uređaj (Id=30mA), B16/2/0,03A
1 x KZS kombinirani zaštitni uređaj (Id=30mA), B10/2/0,03A (rasvjeta ormarića)
1 x Instalacijski sklopnik 1xNO ~230V/10A (rasvjeta ormarića)
1 x rasvjetna armatura s štednom žaruljom ili LED
4 x jednofazna (230V) 3 polna priključnica 16A, u zaštiti IP66.
2 x slavina s priključkom za tekuću vodu</t>
  </si>
  <si>
    <t>Nabava, montaža, spajanje i označavanje metalnog priključnog ormarića oznake TIP B u zaštiti IP 55 sa prihvatnim stezaljkama za 50mm2. Na ormariću mora biti ugrađena rasvjeta koja se uključuje pomoću luksomata u +GRO razdjelniku te dvije slavine za priključak sanitarne vode. Ormarić mora biti opremljen stezaljkama za odvode na slijedeći ormarić glavnog napajanja i napajanja rasvjete. Na vratima ormarića urezati logotip lučke uprave.
U ormarić su ugrađeni slijedeći elementi sukladno strujnim shemama u grafičkim prilozima:
1 x teretna sklopka (izolator) 4p 63A
1 x KZS kombinirani zaštitni uređaj (Id=30mA), B32/2/0,03A
3 x KZS kombinirani zaštitni uređaj (Id=30mA), B16/2/0,03A
1 x KZS kombinirani zaštitni uređaj (Id=30mA), B10/2/0,03A (rasvjeta ormarića)
1 x Instalacijski sklopnik 1xNO ~230V/10A (rasvjeta ormarića)
1 x rasvjetna armatura s štednom žaruljom ili LED
1 x jednofazna (230V) 3 polna priključnica 32A, u zaštiti IP66.
3 x jednofazna (230V) 3 polna priključnica 16A, u zaštiti IP66.
2 x slavina s priključkom za tekuću vodu</t>
  </si>
  <si>
    <t>Nabava, montaža, spajanje i označavanje metalnog priključnog ormarića oznake TIP C u zaštiti IP 55 sa prihvatnim stezaljkama za 50mm2. Na ormariću mora biti ugrađena rasvjeta koja se uključuje pomoću luksomata u +GRO razdjelniku te dvije slavine za priključak sanitarne vode. Ormarić mora biti opremljen stezaljkama za odvode na slijedeći ormarić glavnog napajanja i napajanja rasvjete. Na vratima ormarića urezati logotip lučke uprave.
U ormarić su ugrađeni slijedeći elementi sukladno strujnim shemama u grafičkim prilozima:
1 x teretna sklopka (izolator) 4p 80A
1 x 4polni RCD zaštitni uređaj 40A s preostalom strujom prorade 30mA, 40/4/0,03A
1 x Nadstrujni 3polni zaštitni uređaj 32A, B32A/3p
3 x KZS kombinirani zaštitni uređaj (Id=30mA), B16/2/0,03A
1 x KZS kombinirani zaštitni uređaj (Id=30mA), B10/2/0,03A (rasvjeta ormarića)
1 x Instalacijski sklopnik 1xNO ~230V/10A (rasvjeta ormarića)
1 x rasvjetna armatura s štednom žaruljom ili LED
1 x trofazna (400V) 5 polna priključnica 32A, u zaštiti IP66.
3 x jednofazna (230V) 3 polna priključnica 16A, u zaštiti IP66.
2 x slavina s priključkom za tekuću vodu</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</si>
</sst>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_k_n"/>
    <numFmt numFmtId="167" formatCode="&quot;Da&quot;;&quot;Da&quot;;&quot;Ne&quot;"/>
    <numFmt numFmtId="168" formatCode="&quot;Istinito&quot;;&quot;Istinito&quot;;&quot;Neistinito&quot;"/>
    <numFmt numFmtId="169" formatCode="&quot;Uključeno&quot;;&quot;Uključeno&quot;;&quot;Isključeno&quot;"/>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41A]d\.\ mmmm\ yyyy\."/>
  </numFmts>
  <fonts count="60">
    <font>
      <sz val="10"/>
      <name val="Arial"/>
      <family val="0"/>
    </font>
    <font>
      <b/>
      <sz val="10"/>
      <name val="Arial"/>
      <family val="2"/>
    </font>
    <font>
      <u val="single"/>
      <sz val="10"/>
      <color indexed="12"/>
      <name val="Arial"/>
      <family val="2"/>
    </font>
    <font>
      <u val="single"/>
      <sz val="10"/>
      <color indexed="36"/>
      <name val="Arial"/>
      <family val="2"/>
    </font>
    <font>
      <b/>
      <u val="single"/>
      <sz val="10"/>
      <color indexed="8"/>
      <name val="Arial"/>
      <family val="2"/>
    </font>
    <font>
      <sz val="10"/>
      <color indexed="8"/>
      <name val="Arial"/>
      <family val="2"/>
    </font>
    <font>
      <b/>
      <sz val="10"/>
      <color indexed="8"/>
      <name val="Arial"/>
      <family val="2"/>
    </font>
    <font>
      <vertAlign val="superscript"/>
      <sz val="10"/>
      <color indexed="8"/>
      <name val="Arial"/>
      <family val="2"/>
    </font>
    <font>
      <vertAlign val="superscript"/>
      <sz val="10"/>
      <name val="Arial"/>
      <family val="2"/>
    </font>
    <font>
      <b/>
      <u val="single"/>
      <sz val="10"/>
      <name val="Arial"/>
      <family val="2"/>
    </font>
    <font>
      <sz val="10"/>
      <name val="Symbol"/>
      <family val="1"/>
    </font>
    <font>
      <i/>
      <sz val="10"/>
      <name val="Arial"/>
      <family val="2"/>
    </font>
    <font>
      <b/>
      <u val="single"/>
      <sz val="12"/>
      <color indexed="8"/>
      <name val="Arial"/>
      <family val="2"/>
    </font>
    <font>
      <sz val="10"/>
      <name val="Arial Narrow"/>
      <family val="2"/>
    </font>
    <font>
      <b/>
      <sz val="10"/>
      <name val="Arial Narrow"/>
      <family val="2"/>
    </font>
    <font>
      <vertAlign val="superscript"/>
      <sz val="11"/>
      <name val="Arial"/>
      <family val="2"/>
    </font>
    <font>
      <sz val="11"/>
      <name val="Arial"/>
      <family val="2"/>
    </font>
    <font>
      <sz val="11"/>
      <name val="Times New Roman CE"/>
      <family val="0"/>
    </font>
    <font>
      <b/>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color indexed="9"/>
      <name val="Arial Narrow"/>
      <family val="2"/>
    </font>
    <font>
      <sz val="10"/>
      <color indexed="9"/>
      <name val="Arial Narrow"/>
      <family val="2"/>
    </font>
    <font>
      <sz val="10"/>
      <color indexed="3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000000"/>
      <name val="Arial"/>
      <family val="2"/>
    </font>
    <font>
      <b/>
      <sz val="10"/>
      <color theme="0"/>
      <name val="Arial Narrow"/>
      <family val="2"/>
    </font>
    <font>
      <sz val="10"/>
      <color theme="0"/>
      <name val="Arial Narrow"/>
      <family val="2"/>
    </font>
    <font>
      <sz val="10"/>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2"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2" fillId="28" borderId="2" applyNumberFormat="0" applyAlignment="0" applyProtection="0"/>
    <xf numFmtId="0" fontId="43" fillId="28" borderId="3"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0" fillId="0" borderId="7" applyNumberFormat="0" applyFill="0" applyAlignment="0" applyProtection="0"/>
    <xf numFmtId="0" fontId="3" fillId="0" borderId="0" applyNumberFormat="0" applyFill="0" applyBorder="0" applyAlignment="0" applyProtection="0"/>
    <xf numFmtId="0" fontId="51" fillId="31" borderId="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cellStyleXfs>
  <cellXfs count="338">
    <xf numFmtId="0" fontId="0" fillId="0" borderId="0" xfId="0" applyAlignment="1">
      <alignment/>
    </xf>
    <xf numFmtId="0" fontId="0" fillId="0" borderId="0" xfId="0" applyFont="1" applyFill="1" applyBorder="1" applyAlignment="1">
      <alignment/>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top" wrapText="1"/>
    </xf>
    <xf numFmtId="0" fontId="5" fillId="0" borderId="0" xfId="0" applyFont="1" applyFill="1" applyBorder="1" applyAlignment="1">
      <alignment horizontal="justify" vertical="top"/>
    </xf>
    <xf numFmtId="2" fontId="5" fillId="0" borderId="0" xfId="0"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0" fontId="5" fillId="0" borderId="0" xfId="0" applyFont="1" applyFill="1" applyBorder="1" applyAlignment="1">
      <alignment horizontal="justify" vertical="center" wrapText="1"/>
    </xf>
    <xf numFmtId="0" fontId="0" fillId="0" borderId="0" xfId="0" applyFill="1" applyBorder="1" applyAlignment="1">
      <alignment wrapText="1"/>
    </xf>
    <xf numFmtId="166" fontId="6" fillId="0" borderId="0"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wrapText="1"/>
    </xf>
    <xf numFmtId="0" fontId="5" fillId="0" borderId="0" xfId="0" applyFont="1" applyFill="1" applyBorder="1" applyAlignment="1">
      <alignment horizontal="center" wrapText="1"/>
    </xf>
    <xf numFmtId="166" fontId="6" fillId="0" borderId="0" xfId="0" applyNumberFormat="1" applyFont="1" applyFill="1" applyBorder="1" applyAlignment="1">
      <alignment horizontal="right" wrapText="1"/>
    </xf>
    <xf numFmtId="0" fontId="0" fillId="0" borderId="0" xfId="0" applyFont="1" applyFill="1" applyBorder="1" applyAlignment="1">
      <alignment/>
    </xf>
    <xf numFmtId="0" fontId="5" fillId="0" borderId="10" xfId="0" applyFont="1" applyFill="1" applyBorder="1" applyAlignment="1">
      <alignment horizontal="justify"/>
    </xf>
    <xf numFmtId="4" fontId="5" fillId="0" borderId="10" xfId="0" applyNumberFormat="1" applyFont="1" applyFill="1" applyBorder="1" applyAlignment="1">
      <alignment horizontal="right" wrapText="1"/>
    </xf>
    <xf numFmtId="0" fontId="0" fillId="0" borderId="0" xfId="0" applyFont="1" applyFill="1" applyBorder="1" applyAlignment="1">
      <alignment horizontal="center" wrapText="1"/>
    </xf>
    <xf numFmtId="4" fontId="0" fillId="0" borderId="0" xfId="0" applyNumberFormat="1" applyFont="1" applyFill="1" applyBorder="1" applyAlignment="1">
      <alignment horizontal="right" wrapText="1"/>
    </xf>
    <xf numFmtId="0" fontId="5" fillId="0" borderId="0" xfId="0" applyFont="1" applyFill="1" applyBorder="1" applyAlignment="1">
      <alignment horizontal="justify" wrapText="1"/>
    </xf>
    <xf numFmtId="0" fontId="0" fillId="0" borderId="0" xfId="0" applyFont="1" applyFill="1" applyBorder="1" applyAlignment="1">
      <alignment vertical="center"/>
    </xf>
    <xf numFmtId="0" fontId="6" fillId="0" borderId="10" xfId="0" applyFont="1" applyFill="1" applyBorder="1" applyAlignment="1">
      <alignment horizontal="center" wrapText="1"/>
    </xf>
    <xf numFmtId="166" fontId="5" fillId="0" borderId="0" xfId="0" applyNumberFormat="1" applyFont="1" applyFill="1" applyBorder="1" applyAlignment="1">
      <alignment horizontal="right" wrapText="1"/>
    </xf>
    <xf numFmtId="166" fontId="5" fillId="0" borderId="0" xfId="0" applyNumberFormat="1" applyFont="1" applyFill="1" applyBorder="1" applyAlignment="1">
      <alignment horizontal="right" wrapText="1"/>
    </xf>
    <xf numFmtId="166" fontId="6" fillId="0" borderId="0" xfId="0" applyNumberFormat="1" applyFont="1" applyFill="1" applyBorder="1" applyAlignment="1">
      <alignment wrapText="1"/>
    </xf>
    <xf numFmtId="0" fontId="6" fillId="0" borderId="10" xfId="0" applyFont="1" applyFill="1" applyBorder="1" applyAlignment="1">
      <alignment horizontal="center"/>
    </xf>
    <xf numFmtId="0" fontId="6" fillId="0" borderId="0" xfId="0" applyFont="1" applyFill="1" applyBorder="1" applyAlignment="1">
      <alignment horizontal="justify" wrapText="1"/>
    </xf>
    <xf numFmtId="166" fontId="6" fillId="0" borderId="0" xfId="0" applyNumberFormat="1" applyFont="1" applyFill="1" applyBorder="1" applyAlignment="1">
      <alignment horizontal="right" wrapText="1"/>
    </xf>
    <xf numFmtId="0" fontId="6" fillId="0" borderId="10" xfId="0" applyFont="1" applyFill="1" applyBorder="1" applyAlignment="1">
      <alignment horizontal="justify" wrapText="1"/>
    </xf>
    <xf numFmtId="166" fontId="6" fillId="0" borderId="10" xfId="0" applyNumberFormat="1" applyFont="1" applyFill="1" applyBorder="1" applyAlignment="1">
      <alignment horizontal="right" wrapText="1"/>
    </xf>
    <xf numFmtId="0" fontId="6" fillId="0" borderId="0" xfId="0" applyFont="1" applyFill="1" applyBorder="1" applyAlignment="1">
      <alignment horizontal="justify"/>
    </xf>
    <xf numFmtId="4" fontId="5" fillId="0" borderId="0" xfId="0" applyNumberFormat="1"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Alignment="1">
      <alignment horizontal="center"/>
    </xf>
    <xf numFmtId="4"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xf>
    <xf numFmtId="0" fontId="1" fillId="0" borderId="0" xfId="0" applyFont="1" applyAlignment="1">
      <alignment horizontal="center"/>
    </xf>
    <xf numFmtId="4" fontId="56" fillId="0" borderId="0" xfId="0" applyNumberFormat="1" applyFont="1" applyFill="1" applyBorder="1" applyAlignment="1">
      <alignment/>
    </xf>
    <xf numFmtId="4" fontId="1" fillId="0" borderId="0" xfId="0" applyNumberFormat="1" applyFont="1" applyFill="1" applyBorder="1" applyAlignment="1">
      <alignment/>
    </xf>
    <xf numFmtId="0" fontId="0" fillId="0" borderId="0" xfId="0" applyAlignment="1">
      <alignment/>
    </xf>
    <xf numFmtId="0" fontId="0" fillId="0" borderId="0" xfId="0" applyFont="1" applyFill="1" applyBorder="1" applyAlignment="1">
      <alignment/>
    </xf>
    <xf numFmtId="0" fontId="1" fillId="0" borderId="10" xfId="0" applyFont="1" applyFill="1" applyBorder="1" applyAlignment="1">
      <alignment horizontal="center"/>
    </xf>
    <xf numFmtId="0" fontId="0" fillId="0" borderId="10" xfId="0" applyBorder="1" applyAlignment="1">
      <alignment/>
    </xf>
    <xf numFmtId="0" fontId="1" fillId="0" borderId="10" xfId="0" applyFont="1" applyBorder="1" applyAlignment="1">
      <alignment/>
    </xf>
    <xf numFmtId="0" fontId="1" fillId="0" borderId="10" xfId="0" applyFont="1" applyBorder="1" applyAlignment="1">
      <alignment horizontal="center"/>
    </xf>
    <xf numFmtId="2" fontId="6" fillId="0" borderId="0" xfId="0" applyNumberFormat="1" applyFont="1" applyFill="1" applyBorder="1" applyAlignment="1">
      <alignment horizontal="center" wrapText="1"/>
    </xf>
    <xf numFmtId="166" fontId="6" fillId="0" borderId="0" xfId="0" applyNumberFormat="1" applyFont="1" applyFill="1" applyBorder="1" applyAlignment="1">
      <alignment horizontal="center" wrapText="1"/>
    </xf>
    <xf numFmtId="0" fontId="12" fillId="0" borderId="0" xfId="0" applyFont="1" applyFill="1" applyBorder="1" applyAlignment="1">
      <alignment horizontal="justify" vertical="center" wrapText="1"/>
    </xf>
    <xf numFmtId="0" fontId="0" fillId="0" borderId="0" xfId="0" applyFont="1" applyFill="1" applyBorder="1" applyAlignment="1">
      <alignment horizontal="center"/>
    </xf>
    <xf numFmtId="4" fontId="0" fillId="0" borderId="0" xfId="0" applyNumberFormat="1" applyFont="1" applyFill="1" applyBorder="1" applyAlignment="1">
      <alignment vertical="center"/>
    </xf>
    <xf numFmtId="4" fontId="0" fillId="0" borderId="0" xfId="0" applyNumberFormat="1" applyFill="1" applyBorder="1" applyAlignment="1">
      <alignment wrapText="1"/>
    </xf>
    <xf numFmtId="4" fontId="0" fillId="0"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13" fillId="0" borderId="0" xfId="0" applyFont="1" applyAlignment="1">
      <alignment horizontal="left" vertical="top" wrapText="1"/>
    </xf>
    <xf numFmtId="4" fontId="13" fillId="0" borderId="0" xfId="0" applyNumberFormat="1" applyFont="1" applyAlignment="1">
      <alignment vertical="center" wrapText="1"/>
    </xf>
    <xf numFmtId="0" fontId="14" fillId="0" borderId="0" xfId="0" applyFont="1" applyAlignment="1">
      <alignment horizontal="center" vertical="top" wrapText="1"/>
    </xf>
    <xf numFmtId="0" fontId="57" fillId="0" borderId="0" xfId="0" applyFont="1" applyAlignment="1">
      <alignment horizontal="center" vertical="top" wrapText="1"/>
    </xf>
    <xf numFmtId="0" fontId="58" fillId="0" borderId="0" xfId="0" applyFont="1" applyAlignment="1">
      <alignment horizontal="right" vertical="center" wrapText="1"/>
    </xf>
    <xf numFmtId="0" fontId="13" fillId="0" borderId="10" xfId="0" applyFont="1" applyBorder="1" applyAlignment="1">
      <alignment vertical="center" wrapText="1"/>
    </xf>
    <xf numFmtId="0" fontId="58" fillId="0" borderId="10" xfId="0" applyFont="1" applyBorder="1" applyAlignment="1">
      <alignment horizontal="right" vertical="center"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Alignment="1">
      <alignment/>
    </xf>
    <xf numFmtId="0" fontId="5" fillId="0" borderId="0" xfId="0" applyFont="1" applyFill="1" applyBorder="1" applyAlignment="1">
      <alignment horizontal="center"/>
    </xf>
    <xf numFmtId="16" fontId="0" fillId="0" borderId="0" xfId="0" applyNumberFormat="1" applyFont="1" applyFill="1" applyBorder="1" applyAlignment="1">
      <alignment horizontal="center"/>
    </xf>
    <xf numFmtId="0" fontId="1"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wrapText="1"/>
    </xf>
    <xf numFmtId="0" fontId="14" fillId="0" borderId="0" xfId="0" applyFont="1" applyAlignment="1">
      <alignment horizontal="center" wrapText="1"/>
    </xf>
    <xf numFmtId="4" fontId="14" fillId="0" borderId="0" xfId="0" applyNumberFormat="1" applyFont="1" applyAlignment="1">
      <alignment horizontal="center" wrapText="1"/>
    </xf>
    <xf numFmtId="0" fontId="13" fillId="0" borderId="10" xfId="0" applyFont="1" applyBorder="1" applyAlignment="1">
      <alignment horizontal="center" wrapText="1"/>
    </xf>
    <xf numFmtId="0" fontId="1" fillId="0" borderId="0" xfId="0" applyFont="1" applyAlignment="1">
      <alignment horizontal="justify" wrapText="1"/>
    </xf>
    <xf numFmtId="0" fontId="0" fillId="0" borderId="0" xfId="0" applyFont="1" applyAlignment="1">
      <alignment horizontal="center"/>
    </xf>
    <xf numFmtId="2" fontId="0" fillId="0" borderId="0" xfId="51" applyNumberFormat="1" applyAlignment="1">
      <alignment horizontal="justify" wrapText="1"/>
      <protection/>
    </xf>
    <xf numFmtId="0" fontId="0" fillId="0" borderId="0" xfId="51" applyAlignment="1">
      <alignment horizontal="center"/>
      <protection/>
    </xf>
    <xf numFmtId="0" fontId="0" fillId="0" borderId="0" xfId="51" applyAlignment="1">
      <alignment horizontal="justify" wrapText="1"/>
      <protection/>
    </xf>
    <xf numFmtId="0" fontId="0" fillId="0" borderId="0" xfId="0" applyFont="1" applyAlignment="1">
      <alignment horizontal="justify" vertical="top" wrapText="1"/>
    </xf>
    <xf numFmtId="0" fontId="0"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horizontal="left" vertical="top" wrapText="1"/>
    </xf>
    <xf numFmtId="0" fontId="0" fillId="0" borderId="0" xfId="0" applyFont="1" applyAlignment="1">
      <alignment horizontal="center" wrapText="1"/>
    </xf>
    <xf numFmtId="0" fontId="0" fillId="0" borderId="0" xfId="0" applyFont="1" applyAlignment="1">
      <alignment horizontal="justify"/>
    </xf>
    <xf numFmtId="0" fontId="1" fillId="0" borderId="0" xfId="0" applyFont="1" applyAlignment="1">
      <alignment horizontal="justify" wrapText="1"/>
    </xf>
    <xf numFmtId="0" fontId="1" fillId="0" borderId="10" xfId="0" applyFont="1" applyBorder="1" applyAlignment="1">
      <alignment horizontal="center"/>
    </xf>
    <xf numFmtId="0" fontId="1" fillId="0" borderId="10" xfId="0" applyFont="1" applyBorder="1" applyAlignment="1">
      <alignment/>
    </xf>
    <xf numFmtId="0" fontId="0" fillId="0" borderId="0" xfId="52" applyAlignment="1">
      <alignment vertical="center"/>
      <protection/>
    </xf>
    <xf numFmtId="0" fontId="0" fillId="0" borderId="0" xfId="52">
      <alignment/>
      <protection/>
    </xf>
    <xf numFmtId="0" fontId="5" fillId="0" borderId="0" xfId="52" applyFont="1" applyAlignment="1">
      <alignment horizontal="justify" vertical="top" wrapText="1"/>
      <protection/>
    </xf>
    <xf numFmtId="0" fontId="1" fillId="0" borderId="0" xfId="52" applyFont="1" applyAlignment="1">
      <alignment horizontal="left" vertical="center" wrapText="1"/>
      <protection/>
    </xf>
    <xf numFmtId="0" fontId="1" fillId="0" borderId="0" xfId="52" applyFont="1" applyAlignment="1">
      <alignment horizontal="justify" vertical="center" wrapText="1"/>
      <protection/>
    </xf>
    <xf numFmtId="0" fontId="0" fillId="0" borderId="0" xfId="52" applyFont="1" applyAlignment="1">
      <alignment horizontal="justify" vertical="top" wrapText="1"/>
      <protection/>
    </xf>
    <xf numFmtId="0" fontId="1" fillId="0" borderId="0" xfId="52" applyFont="1">
      <alignment/>
      <protection/>
    </xf>
    <xf numFmtId="166" fontId="1" fillId="0" borderId="0" xfId="52" applyNumberFormat="1" applyFont="1" applyAlignment="1">
      <alignment horizontal="right" vertical="center" wrapText="1"/>
      <protection/>
    </xf>
    <xf numFmtId="4" fontId="0" fillId="0" borderId="0" xfId="52" applyNumberFormat="1" applyFont="1" applyAlignment="1">
      <alignment horizontal="justify" vertical="top" wrapText="1"/>
      <protection/>
    </xf>
    <xf numFmtId="0" fontId="1" fillId="0" borderId="0" xfId="52" applyFont="1" applyAlignment="1">
      <alignment horizontal="center" vertical="top"/>
      <protection/>
    </xf>
    <xf numFmtId="2" fontId="1" fillId="0" borderId="0" xfId="51" applyNumberFormat="1" applyFont="1" applyAlignment="1">
      <alignment horizontal="justify" wrapText="1"/>
      <protection/>
    </xf>
    <xf numFmtId="0" fontId="1" fillId="0" borderId="10" xfId="0" applyFont="1" applyBorder="1" applyAlignment="1">
      <alignment horizontal="justify" wrapText="1"/>
    </xf>
    <xf numFmtId="2" fontId="0" fillId="0" borderId="0" xfId="0" applyNumberFormat="1" applyFont="1" applyAlignment="1">
      <alignment horizontal="justify" wrapText="1"/>
    </xf>
    <xf numFmtId="0" fontId="0" fillId="0" borderId="0" xfId="0" applyFont="1" applyAlignment="1">
      <alignment horizontal="center" vertical="top"/>
    </xf>
    <xf numFmtId="2" fontId="0" fillId="0" borderId="0" xfId="51" applyNumberFormat="1" applyAlignment="1">
      <alignment horizontal="justify" vertical="top" wrapText="1"/>
      <protection/>
    </xf>
    <xf numFmtId="2" fontId="0" fillId="0" borderId="0" xfId="0" applyNumberFormat="1" applyFont="1" applyAlignment="1">
      <alignment horizontal="justify" vertical="top" wrapText="1"/>
    </xf>
    <xf numFmtId="2" fontId="0" fillId="0" borderId="0" xfId="0" applyNumberFormat="1" applyFont="1" applyAlignment="1">
      <alignment horizontal="center" wrapText="1"/>
    </xf>
    <xf numFmtId="0" fontId="0" fillId="0" borderId="0" xfId="0" applyAlignment="1">
      <alignment horizontal="center" vertical="top"/>
    </xf>
    <xf numFmtId="0" fontId="1" fillId="0" borderId="0" xfId="0" applyFont="1" applyAlignment="1">
      <alignment horizontal="center" vertical="top"/>
    </xf>
    <xf numFmtId="0" fontId="1" fillId="0" borderId="10" xfId="0" applyFont="1" applyBorder="1" applyAlignment="1">
      <alignment horizontal="center" wrapText="1"/>
    </xf>
    <xf numFmtId="0" fontId="1" fillId="0" borderId="0" xfId="0" applyFont="1" applyAlignment="1">
      <alignment horizontal="center" wrapText="1"/>
    </xf>
    <xf numFmtId="2" fontId="0" fillId="0" borderId="0" xfId="0" applyNumberFormat="1" applyFont="1" applyAlignment="1">
      <alignment wrapText="1"/>
    </xf>
    <xf numFmtId="4" fontId="0" fillId="0" borderId="0" xfId="0" applyNumberFormat="1" applyFont="1" applyAlignment="1">
      <alignment wrapText="1"/>
    </xf>
    <xf numFmtId="4" fontId="1" fillId="0" borderId="0" xfId="0" applyNumberFormat="1" applyFont="1" applyAlignment="1">
      <alignment wrapText="1"/>
    </xf>
    <xf numFmtId="2" fontId="0" fillId="0" borderId="0" xfId="63" applyNumberFormat="1" applyFont="1" applyAlignment="1">
      <alignment horizontal="right"/>
    </xf>
    <xf numFmtId="2" fontId="1" fillId="0" borderId="10" xfId="0" applyNumberFormat="1" applyFont="1" applyBorder="1" applyAlignment="1">
      <alignment wrapText="1"/>
    </xf>
    <xf numFmtId="2" fontId="1" fillId="0" borderId="0" xfId="0" applyNumberFormat="1" applyFont="1" applyAlignment="1">
      <alignment wrapText="1"/>
    </xf>
    <xf numFmtId="0" fontId="5" fillId="0" borderId="0" xfId="0" applyFont="1" applyAlignment="1">
      <alignment horizontal="center" vertical="center" wrapText="1"/>
    </xf>
    <xf numFmtId="0" fontId="5" fillId="0" borderId="0" xfId="0" applyFont="1" applyAlignment="1">
      <alignment horizontal="justify" vertical="center" wrapText="1"/>
    </xf>
    <xf numFmtId="0" fontId="6" fillId="0" borderId="0" xfId="0" applyFont="1" applyAlignment="1">
      <alignment horizontal="justify" vertical="center" wrapText="1"/>
    </xf>
    <xf numFmtId="0" fontId="5" fillId="0" borderId="0" xfId="0" applyFont="1" applyAlignment="1">
      <alignment horizontal="justify" vertical="top" wrapText="1"/>
    </xf>
    <xf numFmtId="0" fontId="6" fillId="0" borderId="0" xfId="0" applyFont="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justify" vertical="top" wrapText="1"/>
    </xf>
    <xf numFmtId="0" fontId="0" fillId="0" borderId="0" xfId="0" applyFont="1" applyAlignment="1">
      <alignment horizontal="justify" vertical="top" wrapText="1"/>
    </xf>
    <xf numFmtId="0" fontId="5" fillId="0" borderId="0" xfId="0" applyFont="1" applyAlignment="1">
      <alignment horizontal="center"/>
    </xf>
    <xf numFmtId="0" fontId="5" fillId="0" borderId="0" xfId="0" applyFont="1" applyAlignment="1">
      <alignment horizontal="justify"/>
    </xf>
    <xf numFmtId="0" fontId="0" fillId="0" borderId="0" xfId="0" applyFont="1" applyAlignment="1">
      <alignment horizontal="justify" vertical="top"/>
    </xf>
    <xf numFmtId="0" fontId="4" fillId="0" borderId="0" xfId="0" applyFont="1" applyAlignment="1">
      <alignment horizontal="justify" vertical="center" wrapText="1"/>
    </xf>
    <xf numFmtId="0" fontId="9" fillId="0" borderId="0" xfId="0" applyFont="1" applyBorder="1" applyAlignment="1">
      <alignment horizontal="left" vertical="top" wrapText="1"/>
    </xf>
    <xf numFmtId="0" fontId="14" fillId="0" borderId="0" xfId="0" applyFont="1" applyBorder="1" applyAlignment="1">
      <alignment wrapText="1"/>
    </xf>
    <xf numFmtId="0" fontId="14" fillId="0" borderId="0" xfId="0" applyFont="1" applyBorder="1" applyAlignment="1">
      <alignment vertical="top" wrapText="1"/>
    </xf>
    <xf numFmtId="0" fontId="6" fillId="0" borderId="0" xfId="0" applyFont="1" applyFill="1" applyBorder="1" applyAlignment="1">
      <alignment horizontal="center" wrapText="1"/>
    </xf>
    <xf numFmtId="4" fontId="5" fillId="0" borderId="0" xfId="0" applyNumberFormat="1" applyFont="1" applyFill="1" applyBorder="1" applyAlignment="1">
      <alignment horizontal="right" wrapText="1"/>
    </xf>
    <xf numFmtId="0" fontId="5" fillId="0" borderId="0" xfId="0" applyFont="1" applyAlignment="1">
      <alignment horizontal="center" wrapText="1"/>
    </xf>
    <xf numFmtId="4" fontId="5" fillId="0" borderId="0" xfId="0" applyNumberFormat="1" applyFont="1" applyAlignment="1">
      <alignment horizontal="right" wrapText="1"/>
    </xf>
    <xf numFmtId="2" fontId="5" fillId="0" borderId="0" xfId="0" applyNumberFormat="1" applyFont="1" applyAlignment="1">
      <alignment horizontal="right" wrapText="1"/>
    </xf>
    <xf numFmtId="0" fontId="5" fillId="0" borderId="0" xfId="0" applyFont="1" applyAlignment="1">
      <alignment horizontal="right" wrapText="1"/>
    </xf>
    <xf numFmtId="0" fontId="0" fillId="0" borderId="0" xfId="0" applyFont="1" applyAlignment="1">
      <alignment horizontal="right"/>
    </xf>
    <xf numFmtId="0" fontId="6" fillId="0" borderId="10" xfId="0" applyFont="1" applyBorder="1" applyAlignment="1">
      <alignment horizontal="center"/>
    </xf>
    <xf numFmtId="0" fontId="6" fillId="0" borderId="10" xfId="0" applyFont="1" applyBorder="1" applyAlignment="1">
      <alignment horizontal="center" wrapText="1"/>
    </xf>
    <xf numFmtId="4" fontId="5" fillId="0" borderId="10" xfId="0" applyNumberFormat="1" applyFont="1" applyBorder="1" applyAlignment="1">
      <alignment horizontal="right" wrapText="1"/>
    </xf>
    <xf numFmtId="166" fontId="6" fillId="0" borderId="10" xfId="0" applyNumberFormat="1" applyFont="1" applyBorder="1" applyAlignment="1">
      <alignment horizontal="right" wrapText="1"/>
    </xf>
    <xf numFmtId="0" fontId="6" fillId="0" borderId="0" xfId="0" applyFont="1" applyAlignment="1">
      <alignment horizontal="center"/>
    </xf>
    <xf numFmtId="0" fontId="5" fillId="0" borderId="0" xfId="0" applyFont="1" applyAlignment="1">
      <alignment horizontal="center" wrapText="1"/>
    </xf>
    <xf numFmtId="4" fontId="5" fillId="0" borderId="0" xfId="0" applyNumberFormat="1" applyFont="1" applyAlignment="1">
      <alignment horizontal="right" wrapText="1"/>
    </xf>
    <xf numFmtId="4" fontId="5" fillId="0" borderId="0" xfId="0" applyNumberFormat="1" applyFont="1" applyAlignment="1">
      <alignment horizontal="right"/>
    </xf>
    <xf numFmtId="0" fontId="5" fillId="0" borderId="0" xfId="0" applyFont="1" applyAlignment="1">
      <alignment horizontal="right"/>
    </xf>
    <xf numFmtId="166" fontId="6" fillId="0" borderId="0" xfId="0" applyNumberFormat="1" applyFont="1" applyAlignment="1">
      <alignment horizontal="right" wrapText="1"/>
    </xf>
    <xf numFmtId="0" fontId="6" fillId="0" borderId="0" xfId="0" applyFont="1" applyAlignment="1">
      <alignment wrapText="1"/>
    </xf>
    <xf numFmtId="0" fontId="5" fillId="0" borderId="0" xfId="0" applyFont="1" applyAlignment="1">
      <alignment wrapText="1"/>
    </xf>
    <xf numFmtId="0" fontId="6" fillId="0" borderId="10" xfId="0" applyFont="1" applyBorder="1" applyAlignment="1">
      <alignment horizontal="justify" wrapText="1"/>
    </xf>
    <xf numFmtId="0" fontId="0" fillId="0" borderId="10" xfId="0" applyFont="1" applyBorder="1" applyAlignment="1">
      <alignment horizontal="right"/>
    </xf>
    <xf numFmtId="4" fontId="0" fillId="0" borderId="0" xfId="0" applyNumberFormat="1" applyFont="1" applyAlignment="1">
      <alignment horizontal="right" wrapText="1"/>
    </xf>
    <xf numFmtId="0" fontId="0" fillId="0" borderId="0" xfId="0" applyFont="1" applyAlignment="1">
      <alignment horizontal="center" wrapText="1"/>
    </xf>
    <xf numFmtId="0" fontId="1" fillId="0" borderId="0" xfId="0" applyFont="1" applyAlignment="1">
      <alignment horizontal="justify" vertical="top" wrapText="1"/>
    </xf>
    <xf numFmtId="0" fontId="0" fillId="0" borderId="0" xfId="0" applyFont="1" applyAlignment="1">
      <alignment horizontal="justify" vertical="center" wrapText="1"/>
    </xf>
    <xf numFmtId="0" fontId="9" fillId="0" borderId="0" xfId="0" applyFont="1" applyAlignment="1">
      <alignment horizontal="justify" vertical="center" wrapText="1"/>
    </xf>
    <xf numFmtId="0" fontId="1" fillId="0" borderId="0" xfId="0" applyFont="1" applyAlignment="1">
      <alignment horizontal="justify" vertical="center" wrapText="1"/>
    </xf>
    <xf numFmtId="2" fontId="0" fillId="0" borderId="0" xfId="0" applyNumberFormat="1" applyFont="1" applyAlignment="1">
      <alignment horizontal="right" wrapText="1"/>
    </xf>
    <xf numFmtId="0" fontId="0" fillId="0" borderId="0" xfId="0" applyFont="1" applyAlignment="1">
      <alignment horizontal="justify" vertical="center"/>
    </xf>
    <xf numFmtId="4" fontId="0" fillId="0" borderId="0" xfId="0" applyNumberFormat="1" applyFont="1" applyAlignment="1">
      <alignment horizontal="right"/>
    </xf>
    <xf numFmtId="0" fontId="6" fillId="0" borderId="10" xfId="0" applyFont="1" applyBorder="1" applyAlignment="1">
      <alignment horizontal="justify" wrapText="1"/>
    </xf>
    <xf numFmtId="39" fontId="0" fillId="0" borderId="0" xfId="0" applyNumberFormat="1" applyFont="1" applyFill="1" applyBorder="1" applyAlignment="1">
      <alignment/>
    </xf>
    <xf numFmtId="39" fontId="0" fillId="0" borderId="0" xfId="0" applyNumberFormat="1" applyFont="1" applyFill="1" applyBorder="1" applyAlignment="1">
      <alignment vertical="center"/>
    </xf>
    <xf numFmtId="39" fontId="5" fillId="0" borderId="0" xfId="0" applyNumberFormat="1" applyFont="1" applyFill="1" applyBorder="1" applyAlignment="1">
      <alignment horizontal="right" vertical="center" wrapText="1"/>
    </xf>
    <xf numFmtId="39" fontId="0" fillId="0" borderId="0" xfId="0" applyNumberFormat="1" applyFill="1" applyBorder="1" applyAlignment="1">
      <alignment wrapText="1"/>
    </xf>
    <xf numFmtId="39" fontId="6" fillId="0" borderId="0" xfId="0" applyNumberFormat="1" applyFont="1" applyFill="1" applyBorder="1" applyAlignment="1">
      <alignment horizontal="right" vertical="center" wrapText="1"/>
    </xf>
    <xf numFmtId="39" fontId="5" fillId="0" borderId="0" xfId="0" applyNumberFormat="1" applyFont="1" applyFill="1" applyBorder="1" applyAlignment="1">
      <alignment horizontal="center" vertical="center" wrapText="1"/>
    </xf>
    <xf numFmtId="39" fontId="0" fillId="0" borderId="0" xfId="0" applyNumberFormat="1" applyFont="1" applyFill="1" applyBorder="1" applyAlignment="1">
      <alignment horizontal="center" vertical="center" wrapText="1"/>
    </xf>
    <xf numFmtId="39" fontId="0" fillId="0" borderId="0" xfId="0" applyNumberFormat="1" applyFont="1" applyFill="1" applyBorder="1" applyAlignment="1">
      <alignment horizontal="right" vertical="center" wrapText="1"/>
    </xf>
    <xf numFmtId="39" fontId="0" fillId="0" borderId="0" xfId="0" applyNumberFormat="1" applyFont="1" applyFill="1" applyBorder="1" applyAlignment="1">
      <alignment horizontal="right" wrapText="1"/>
    </xf>
    <xf numFmtId="39" fontId="6" fillId="0" borderId="10" xfId="0" applyNumberFormat="1" applyFont="1" applyFill="1" applyBorder="1" applyAlignment="1">
      <alignment horizontal="right" wrapText="1"/>
    </xf>
    <xf numFmtId="39" fontId="6" fillId="0" borderId="0" xfId="0" applyNumberFormat="1" applyFont="1" applyFill="1" applyBorder="1" applyAlignment="1">
      <alignment horizontal="right" wrapText="1"/>
    </xf>
    <xf numFmtId="39" fontId="14" fillId="0" borderId="0" xfId="0" applyNumberFormat="1" applyFont="1" applyAlignment="1">
      <alignment horizontal="right" vertical="center" wrapText="1"/>
    </xf>
    <xf numFmtId="39" fontId="14" fillId="0" borderId="0" xfId="0" applyNumberFormat="1" applyFont="1" applyBorder="1" applyAlignment="1">
      <alignment vertical="top" wrapText="1"/>
    </xf>
    <xf numFmtId="39" fontId="14" fillId="0" borderId="0" xfId="0" applyNumberFormat="1" applyFont="1" applyAlignment="1">
      <alignment horizontal="center" vertical="top" wrapText="1"/>
    </xf>
    <xf numFmtId="39" fontId="14" fillId="0" borderId="0" xfId="0" applyNumberFormat="1" applyFont="1" applyAlignment="1">
      <alignment horizontal="right" wrapText="1"/>
    </xf>
    <xf numFmtId="39" fontId="0" fillId="0" borderId="0" xfId="0" applyNumberFormat="1" applyAlignment="1">
      <alignment/>
    </xf>
    <xf numFmtId="39" fontId="0" fillId="0" borderId="0" xfId="0" applyNumberFormat="1" applyFont="1" applyAlignment="1">
      <alignment wrapText="1"/>
    </xf>
    <xf numFmtId="39" fontId="1" fillId="0" borderId="0" xfId="0" applyNumberFormat="1" applyFont="1" applyAlignment="1">
      <alignment wrapText="1"/>
    </xf>
    <xf numFmtId="39" fontId="5" fillId="0" borderId="0" xfId="0" applyNumberFormat="1" applyFont="1" applyAlignment="1">
      <alignment horizontal="right" wrapText="1"/>
    </xf>
    <xf numFmtId="39" fontId="0" fillId="0" borderId="0" xfId="0" applyNumberFormat="1" applyFont="1" applyAlignment="1">
      <alignment horizontal="right"/>
    </xf>
    <xf numFmtId="39" fontId="6" fillId="0" borderId="10" xfId="0" applyNumberFormat="1" applyFont="1" applyBorder="1" applyAlignment="1">
      <alignment horizontal="right" wrapText="1"/>
    </xf>
    <xf numFmtId="39" fontId="5" fillId="0" borderId="0" xfId="0" applyNumberFormat="1" applyFont="1" applyAlignment="1">
      <alignment horizontal="right" wrapText="1"/>
    </xf>
    <xf numFmtId="39" fontId="5" fillId="0" borderId="0" xfId="0" applyNumberFormat="1" applyFont="1" applyAlignment="1">
      <alignment horizontal="right"/>
    </xf>
    <xf numFmtId="39" fontId="6" fillId="0" borderId="10" xfId="0" applyNumberFormat="1" applyFont="1" applyBorder="1" applyAlignment="1">
      <alignment horizontal="right" wrapText="1"/>
    </xf>
    <xf numFmtId="39" fontId="6" fillId="0" borderId="0" xfId="0" applyNumberFormat="1" applyFont="1" applyAlignment="1">
      <alignment horizontal="right" wrapText="1"/>
    </xf>
    <xf numFmtId="39" fontId="0" fillId="0" borderId="0" xfId="0" applyNumberFormat="1" applyFont="1" applyAlignment="1">
      <alignment horizontal="right" wrapText="1"/>
    </xf>
    <xf numFmtId="39" fontId="1" fillId="0" borderId="0" xfId="0" applyNumberFormat="1" applyFont="1" applyAlignment="1">
      <alignment horizontal="right" wrapText="1"/>
    </xf>
    <xf numFmtId="0" fontId="6" fillId="0" borderId="0" xfId="52" applyFont="1" applyBorder="1" applyAlignment="1">
      <alignment horizontal="justify" wrapText="1"/>
      <protection/>
    </xf>
    <xf numFmtId="0" fontId="1" fillId="0" borderId="10" xfId="0" applyFont="1" applyBorder="1" applyAlignment="1">
      <alignment wrapText="1"/>
    </xf>
    <xf numFmtId="0" fontId="5" fillId="0" borderId="0" xfId="0" applyFont="1" applyAlignment="1">
      <alignment horizontal="center" vertical="top"/>
    </xf>
    <xf numFmtId="0" fontId="5" fillId="0" borderId="0" xfId="0" applyFont="1" applyAlignment="1">
      <alignment horizontal="center" vertical="top" wrapText="1"/>
    </xf>
    <xf numFmtId="0" fontId="6" fillId="0" borderId="0" xfId="0" applyFont="1" applyAlignment="1">
      <alignment horizontal="center" vertical="top"/>
    </xf>
    <xf numFmtId="16" fontId="5" fillId="0" borderId="0" xfId="0" applyNumberFormat="1" applyFont="1" applyAlignment="1">
      <alignment horizontal="center" vertical="top"/>
    </xf>
    <xf numFmtId="0" fontId="6" fillId="0" borderId="0" xfId="0" applyFont="1" applyAlignment="1">
      <alignment horizontal="center" vertical="top"/>
    </xf>
    <xf numFmtId="0" fontId="5" fillId="0" borderId="0" xfId="0" applyFont="1" applyAlignment="1">
      <alignment horizontal="center" vertical="top"/>
    </xf>
    <xf numFmtId="16" fontId="5" fillId="0" borderId="0" xfId="0" applyNumberFormat="1" applyFont="1" applyAlignment="1">
      <alignment horizontal="center" vertical="top"/>
    </xf>
    <xf numFmtId="0" fontId="1" fillId="0" borderId="0" xfId="0" applyFont="1" applyAlignment="1">
      <alignment horizontal="center" vertical="top"/>
    </xf>
    <xf numFmtId="0" fontId="0" fillId="0" borderId="0" xfId="0" applyFont="1" applyBorder="1" applyAlignment="1">
      <alignment/>
    </xf>
    <xf numFmtId="0" fontId="0" fillId="0" borderId="0" xfId="0" applyFont="1" applyAlignment="1">
      <alignment/>
    </xf>
    <xf numFmtId="0" fontId="1" fillId="0" borderId="0" xfId="0" applyFont="1" applyAlignment="1">
      <alignment vertical="top"/>
    </xf>
    <xf numFmtId="2" fontId="0" fillId="0" borderId="0" xfId="0" applyNumberFormat="1" applyFont="1" applyAlignment="1">
      <alignment horizontal="right"/>
    </xf>
    <xf numFmtId="39" fontId="0" fillId="0" borderId="0" xfId="0" applyNumberFormat="1" applyFont="1" applyAlignment="1">
      <alignment horizontal="right"/>
    </xf>
    <xf numFmtId="0" fontId="0" fillId="0" borderId="0" xfId="0" applyFont="1" applyAlignment="1">
      <alignment/>
    </xf>
    <xf numFmtId="0" fontId="0" fillId="0" borderId="0" xfId="0" applyFont="1" applyAlignment="1">
      <alignment vertical="top" wrapText="1"/>
    </xf>
    <xf numFmtId="2" fontId="0" fillId="0" borderId="0" xfId="0" applyNumberFormat="1" applyFont="1" applyAlignment="1">
      <alignment horizontal="right" wrapText="1"/>
    </xf>
    <xf numFmtId="0" fontId="1" fillId="0" borderId="0" xfId="0" applyFont="1" applyAlignment="1">
      <alignment vertical="top" wrapText="1"/>
    </xf>
    <xf numFmtId="1" fontId="0" fillId="0" borderId="0" xfId="0" applyNumberFormat="1" applyFont="1" applyBorder="1" applyAlignment="1">
      <alignment horizontal="center"/>
    </xf>
    <xf numFmtId="2" fontId="0" fillId="0" borderId="0" xfId="0" applyNumberFormat="1" applyFont="1" applyBorder="1" applyAlignment="1">
      <alignment horizontal="right"/>
    </xf>
    <xf numFmtId="39" fontId="0" fillId="0" borderId="0" xfId="66" applyNumberFormat="1" applyFont="1" applyFill="1" applyBorder="1" applyAlignment="1">
      <alignment horizontal="right"/>
    </xf>
    <xf numFmtId="0" fontId="0" fillId="0" borderId="0" xfId="0" applyFont="1" applyBorder="1" applyAlignment="1">
      <alignment horizontal="center"/>
    </xf>
    <xf numFmtId="39" fontId="0" fillId="0" borderId="0" xfId="0" applyNumberFormat="1" applyFont="1" applyBorder="1" applyAlignment="1">
      <alignment horizontal="right"/>
    </xf>
    <xf numFmtId="2" fontId="1" fillId="0" borderId="10" xfId="0" applyNumberFormat="1" applyFont="1" applyBorder="1" applyAlignment="1">
      <alignment horizontal="right"/>
    </xf>
    <xf numFmtId="39" fontId="1" fillId="0" borderId="10" xfId="0" applyNumberFormat="1" applyFont="1" applyBorder="1" applyAlignment="1">
      <alignment horizontal="right"/>
    </xf>
    <xf numFmtId="0" fontId="1" fillId="0" borderId="0" xfId="0" applyFont="1" applyBorder="1" applyAlignment="1">
      <alignment horizontal="center"/>
    </xf>
    <xf numFmtId="39" fontId="1" fillId="0" borderId="0" xfId="0" applyNumberFormat="1" applyFont="1" applyAlignment="1">
      <alignment horizontal="right"/>
    </xf>
    <xf numFmtId="0" fontId="5" fillId="0" borderId="0" xfId="52" applyFont="1" applyBorder="1" applyAlignment="1">
      <alignment horizontal="justify" wrapText="1"/>
      <protection/>
    </xf>
    <xf numFmtId="0" fontId="0" fillId="0" borderId="0" xfId="0" applyFont="1" applyFill="1" applyBorder="1" applyAlignment="1">
      <alignment horizontal="center" vertical="top"/>
    </xf>
    <xf numFmtId="0" fontId="0" fillId="0" borderId="0" xfId="0" applyFont="1" applyFill="1" applyBorder="1" applyAlignment="1">
      <alignment horizontal="justify" wrapText="1"/>
    </xf>
    <xf numFmtId="39" fontId="14" fillId="0" borderId="10" xfId="0" applyNumberFormat="1" applyFont="1" applyBorder="1" applyAlignment="1">
      <alignment horizontal="right" wrapText="1"/>
    </xf>
    <xf numFmtId="0" fontId="0" fillId="0" borderId="0" xfId="0" applyFont="1" applyAlignment="1">
      <alignment horizontal="left" wrapText="1"/>
    </xf>
    <xf numFmtId="0" fontId="0" fillId="0" borderId="0" xfId="0" applyFont="1" applyAlignment="1">
      <alignment horizontal="center" vertical="top"/>
    </xf>
    <xf numFmtId="2" fontId="0" fillId="0" borderId="0" xfId="0" applyNumberFormat="1" applyFont="1" applyAlignment="1">
      <alignment horizontal="justify" vertical="top" wrapText="1"/>
    </xf>
    <xf numFmtId="0" fontId="1" fillId="0" borderId="0" xfId="0" applyFont="1" applyAlignment="1">
      <alignment wrapText="1"/>
    </xf>
    <xf numFmtId="0" fontId="0"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wrapText="1"/>
    </xf>
    <xf numFmtId="0" fontId="0" fillId="0" borderId="0" xfId="0" applyFont="1" applyAlignment="1">
      <alignment vertical="top"/>
    </xf>
    <xf numFmtId="0" fontId="1" fillId="0" borderId="0" xfId="0" applyFont="1" applyAlignment="1">
      <alignment horizontal="left" vertical="top"/>
    </xf>
    <xf numFmtId="0" fontId="4" fillId="0" borderId="0" xfId="52" applyFont="1" applyAlignment="1">
      <alignment horizontal="justify" vertical="top" wrapText="1"/>
      <protection/>
    </xf>
    <xf numFmtId="0" fontId="1" fillId="0" borderId="10" xfId="0" applyFont="1" applyBorder="1" applyAlignment="1">
      <alignment horizontal="center" vertical="top"/>
    </xf>
    <xf numFmtId="0" fontId="1" fillId="0" borderId="10" xfId="0" applyFont="1" applyBorder="1" applyAlignment="1">
      <alignment/>
    </xf>
    <xf numFmtId="0" fontId="1" fillId="0" borderId="0" xfId="0" applyFont="1" applyBorder="1" applyAlignment="1">
      <alignment/>
    </xf>
    <xf numFmtId="0" fontId="1" fillId="0" borderId="10" xfId="0" applyFont="1" applyBorder="1" applyAlignment="1">
      <alignment wrapText="1"/>
    </xf>
    <xf numFmtId="0" fontId="0" fillId="0" borderId="0" xfId="0" applyFont="1" applyAlignment="1">
      <alignment/>
    </xf>
    <xf numFmtId="0" fontId="18" fillId="0" borderId="0" xfId="0" applyFont="1" applyAlignment="1">
      <alignment horizontal="center" vertical="top"/>
    </xf>
    <xf numFmtId="0" fontId="18" fillId="0" borderId="0" xfId="0" applyFont="1" applyAlignment="1">
      <alignment vertical="top"/>
    </xf>
    <xf numFmtId="0" fontId="0" fillId="0" borderId="0" xfId="0" applyFont="1" applyBorder="1" applyAlignment="1">
      <alignment horizontal="justify" vertical="top" wrapText="1"/>
    </xf>
    <xf numFmtId="0" fontId="1" fillId="0" borderId="10" xfId="0" applyFont="1" applyBorder="1" applyAlignment="1">
      <alignment horizontal="center" vertical="top"/>
    </xf>
    <xf numFmtId="0" fontId="1" fillId="0" borderId="10" xfId="0" applyFont="1" applyBorder="1" applyAlignment="1">
      <alignment horizontal="left" wrapText="1"/>
    </xf>
    <xf numFmtId="0" fontId="18" fillId="0" borderId="0" xfId="52" applyFont="1" applyAlignment="1">
      <alignment horizontal="center" vertical="center"/>
      <protection/>
    </xf>
    <xf numFmtId="0" fontId="18" fillId="0" borderId="0" xfId="52" applyFont="1" applyAlignment="1">
      <alignment vertical="center"/>
      <protection/>
    </xf>
    <xf numFmtId="4" fontId="18" fillId="0" borderId="0" xfId="52" applyNumberFormat="1" applyFont="1" applyAlignment="1">
      <alignment vertical="center"/>
      <protection/>
    </xf>
    <xf numFmtId="0" fontId="59" fillId="0" borderId="0" xfId="52" applyFont="1">
      <alignment/>
      <protection/>
    </xf>
    <xf numFmtId="0" fontId="59" fillId="0" borderId="0" xfId="52" applyFont="1">
      <alignment/>
      <protection/>
    </xf>
    <xf numFmtId="0" fontId="18" fillId="0" borderId="0" xfId="52" applyFont="1" applyAlignment="1">
      <alignment horizontal="justify" vertical="center"/>
      <protection/>
    </xf>
    <xf numFmtId="0" fontId="1" fillId="0" borderId="0" xfId="52" applyFont="1" applyAlignment="1">
      <alignment horizontal="justify" vertical="center"/>
      <protection/>
    </xf>
    <xf numFmtId="0" fontId="0" fillId="0" borderId="0" xfId="52" applyFont="1" applyAlignment="1">
      <alignment horizontal="justify" vertical="center" wrapText="1"/>
      <protection/>
    </xf>
    <xf numFmtId="0" fontId="0" fillId="0" borderId="0" xfId="52" applyFont="1" applyAlignment="1">
      <alignment horizontal="justify" vertical="top" wrapText="1"/>
      <protection/>
    </xf>
    <xf numFmtId="0" fontId="0" fillId="0" borderId="0" xfId="52" applyFont="1" applyAlignment="1">
      <alignment horizontal="center" vertical="center" wrapText="1"/>
      <protection/>
    </xf>
    <xf numFmtId="0" fontId="1" fillId="0" borderId="10" xfId="52" applyFont="1" applyBorder="1" applyAlignment="1">
      <alignment horizontal="justify" wrapText="1"/>
      <protection/>
    </xf>
    <xf numFmtId="0" fontId="0" fillId="0" borderId="0" xfId="52" applyFont="1" applyAlignment="1">
      <alignment horizontal="justify" vertical="top"/>
      <protection/>
    </xf>
    <xf numFmtId="0" fontId="11" fillId="0" borderId="0" xfId="52" applyFont="1" applyAlignment="1">
      <alignment horizontal="justify" vertical="center" wrapText="1"/>
      <protection/>
    </xf>
    <xf numFmtId="0" fontId="0" fillId="0" borderId="0" xfId="52" applyFont="1" applyAlignment="1">
      <alignment horizontal="justify"/>
      <protection/>
    </xf>
    <xf numFmtId="0" fontId="9" fillId="0" borderId="0" xfId="52" applyFont="1" applyAlignment="1">
      <alignment horizontal="justify" vertical="center" wrapText="1"/>
      <protection/>
    </xf>
    <xf numFmtId="0" fontId="1" fillId="0" borderId="0" xfId="52" applyFont="1" applyAlignment="1">
      <alignment horizontal="justify" wrapText="1"/>
      <protection/>
    </xf>
    <xf numFmtId="0" fontId="0" fillId="0" borderId="0" xfId="52" applyFont="1" applyAlignment="1">
      <alignment horizontal="justify" wrapText="1"/>
      <protection/>
    </xf>
    <xf numFmtId="0" fontId="0" fillId="0" borderId="0" xfId="52" applyFont="1" applyAlignment="1">
      <alignment horizontal="justify" vertical="center"/>
      <protection/>
    </xf>
    <xf numFmtId="0" fontId="0" fillId="0" borderId="0" xfId="52" applyFont="1" applyAlignment="1">
      <alignment vertical="center"/>
      <protection/>
    </xf>
    <xf numFmtId="4" fontId="0" fillId="0" borderId="0" xfId="52" applyNumberFormat="1" applyFont="1" applyAlignment="1">
      <alignment vertical="center"/>
      <protection/>
    </xf>
    <xf numFmtId="0" fontId="0" fillId="0" borderId="0" xfId="52" applyFont="1" applyAlignment="1">
      <alignment horizontal="center" vertical="center" wrapText="1"/>
      <protection/>
    </xf>
    <xf numFmtId="4" fontId="0" fillId="0" borderId="0" xfId="52" applyNumberFormat="1" applyFont="1" applyAlignment="1">
      <alignment horizontal="right" vertical="center" wrapText="1"/>
      <protection/>
    </xf>
    <xf numFmtId="2" fontId="0" fillId="0" borderId="0" xfId="52" applyNumberFormat="1" applyFont="1" applyAlignment="1">
      <alignment horizontal="right" vertical="center" wrapText="1"/>
      <protection/>
    </xf>
    <xf numFmtId="0" fontId="0" fillId="0" borderId="0" xfId="52" applyFont="1" applyAlignment="1">
      <alignment wrapText="1"/>
      <protection/>
    </xf>
    <xf numFmtId="4" fontId="0" fillId="0" borderId="0" xfId="52" applyNumberFormat="1" applyFont="1" applyAlignment="1">
      <alignment wrapText="1"/>
      <protection/>
    </xf>
    <xf numFmtId="4" fontId="0" fillId="0" borderId="0" xfId="52" applyNumberFormat="1" applyFont="1" applyAlignment="1">
      <alignment horizontal="center" vertical="center" wrapText="1"/>
      <protection/>
    </xf>
    <xf numFmtId="166" fontId="0" fillId="0" borderId="0" xfId="52" applyNumberFormat="1" applyFont="1" applyAlignment="1">
      <alignment horizontal="right" vertical="center" wrapText="1"/>
      <protection/>
    </xf>
    <xf numFmtId="0" fontId="0" fillId="0" borderId="0" xfId="52" applyFont="1" applyAlignment="1">
      <alignment horizontal="center" wrapText="1"/>
      <protection/>
    </xf>
    <xf numFmtId="4" fontId="0" fillId="0" borderId="0" xfId="52" applyNumberFormat="1" applyFont="1" applyAlignment="1">
      <alignment horizontal="right" wrapText="1"/>
      <protection/>
    </xf>
    <xf numFmtId="166" fontId="0" fillId="0" borderId="0" xfId="52" applyNumberFormat="1" applyFont="1" applyAlignment="1">
      <alignment horizontal="right" wrapText="1"/>
      <protection/>
    </xf>
    <xf numFmtId="0" fontId="0" fillId="0" borderId="0" xfId="52" applyFont="1">
      <alignment/>
      <protection/>
    </xf>
    <xf numFmtId="4" fontId="0" fillId="0" borderId="0" xfId="52" applyNumberFormat="1" applyFont="1">
      <alignment/>
      <protection/>
    </xf>
    <xf numFmtId="0" fontId="1" fillId="0" borderId="10" xfId="52" applyFont="1" applyBorder="1" applyAlignment="1">
      <alignment horizontal="center" wrapText="1"/>
      <protection/>
    </xf>
    <xf numFmtId="4" fontId="0" fillId="0" borderId="10" xfId="52" applyNumberFormat="1" applyFont="1" applyBorder="1" applyAlignment="1">
      <alignment horizontal="right" wrapText="1"/>
      <protection/>
    </xf>
    <xf numFmtId="166" fontId="1" fillId="0" borderId="10" xfId="52" applyNumberFormat="1" applyFont="1" applyBorder="1" applyAlignment="1">
      <alignment horizontal="right" wrapText="1"/>
      <protection/>
    </xf>
    <xf numFmtId="0" fontId="1" fillId="0" borderId="10" xfId="52" applyFont="1" applyBorder="1" applyAlignment="1">
      <alignment horizontal="center"/>
      <protection/>
    </xf>
    <xf numFmtId="4" fontId="0" fillId="0" borderId="10" xfId="52" applyNumberFormat="1" applyFont="1" applyBorder="1">
      <alignment/>
      <protection/>
    </xf>
    <xf numFmtId="0" fontId="0" fillId="0" borderId="10" xfId="52" applyFont="1" applyBorder="1">
      <alignment/>
      <protection/>
    </xf>
    <xf numFmtId="0" fontId="0" fillId="0" borderId="0" xfId="52" applyFont="1" applyAlignment="1">
      <alignment horizontal="center"/>
      <protection/>
    </xf>
    <xf numFmtId="4" fontId="0" fillId="0" borderId="0" xfId="52" applyNumberFormat="1" applyFont="1" applyAlignment="1">
      <alignment horizontal="center"/>
      <protection/>
    </xf>
    <xf numFmtId="4" fontId="1" fillId="0" borderId="10" xfId="52" applyNumberFormat="1" applyFont="1" applyBorder="1" applyAlignment="1">
      <alignment horizontal="right" wrapText="1"/>
      <protection/>
    </xf>
    <xf numFmtId="0" fontId="1" fillId="0" borderId="0" xfId="52" applyFont="1" applyAlignment="1">
      <alignment horizontal="center" wrapText="1"/>
      <protection/>
    </xf>
    <xf numFmtId="2" fontId="0" fillId="0" borderId="0" xfId="52" applyNumberFormat="1" applyFont="1" applyAlignment="1">
      <alignment horizontal="right" wrapText="1"/>
      <protection/>
    </xf>
    <xf numFmtId="166" fontId="1" fillId="0" borderId="0" xfId="52" applyNumberFormat="1" applyFont="1" applyAlignment="1">
      <alignment horizontal="right" wrapText="1"/>
      <protection/>
    </xf>
    <xf numFmtId="166" fontId="1" fillId="0" borderId="0" xfId="52" applyNumberFormat="1" applyFont="1" applyAlignment="1">
      <alignment wrapText="1"/>
      <protection/>
    </xf>
    <xf numFmtId="4" fontId="0" fillId="0" borderId="0" xfId="52" applyNumberFormat="1" applyFont="1" applyAlignment="1">
      <alignment horizontal="center" vertical="center"/>
      <protection/>
    </xf>
    <xf numFmtId="0" fontId="0" fillId="0" borderId="0" xfId="52" applyFont="1" applyAlignment="1">
      <alignment horizontal="center" vertical="center"/>
      <protection/>
    </xf>
    <xf numFmtId="0" fontId="0" fillId="0" borderId="0" xfId="52" applyFont="1" applyAlignment="1">
      <alignment horizontal="center" vertical="top"/>
      <protection/>
    </xf>
    <xf numFmtId="0" fontId="1" fillId="0" borderId="0" xfId="52" applyFont="1" applyAlignment="1">
      <alignment horizontal="center" vertical="center" wrapText="1"/>
      <protection/>
    </xf>
    <xf numFmtId="16" fontId="0" fillId="0" borderId="0" xfId="52" applyNumberFormat="1" applyFont="1" applyAlignment="1">
      <alignment horizontal="center" vertical="top"/>
      <protection/>
    </xf>
    <xf numFmtId="0" fontId="0" fillId="0" borderId="10" xfId="52" applyFont="1" applyBorder="1" applyAlignment="1">
      <alignment horizontal="center"/>
      <protection/>
    </xf>
    <xf numFmtId="17" fontId="0" fillId="0" borderId="0" xfId="52" applyNumberFormat="1" applyFont="1" applyAlignment="1">
      <alignment horizontal="center" vertical="top"/>
      <protection/>
    </xf>
    <xf numFmtId="0" fontId="1" fillId="0" borderId="0" xfId="52" applyFont="1" applyAlignment="1">
      <alignment horizontal="center"/>
      <protection/>
    </xf>
    <xf numFmtId="0" fontId="0" fillId="0" borderId="0" xfId="0" applyFont="1" applyFill="1" applyBorder="1" applyAlignment="1">
      <alignment horizontal="justify" vertical="top"/>
    </xf>
    <xf numFmtId="0" fontId="1" fillId="0" borderId="0" xfId="0" applyFont="1" applyFill="1" applyBorder="1" applyAlignment="1">
      <alignment horizontal="justify" vertical="top"/>
    </xf>
    <xf numFmtId="0" fontId="1" fillId="0" borderId="0" xfId="0" applyFont="1" applyFill="1" applyBorder="1" applyAlignment="1">
      <alignment horizontal="left" vertical="top" wrapText="1"/>
    </xf>
    <xf numFmtId="0" fontId="1" fillId="0" borderId="0" xfId="0" applyFont="1" applyFill="1" applyBorder="1" applyAlignment="1">
      <alignment horizontal="justify" wrapText="1"/>
    </xf>
    <xf numFmtId="0" fontId="1" fillId="0" borderId="0" xfId="0" applyFont="1" applyFill="1" applyBorder="1" applyAlignment="1">
      <alignment horizontal="center" vertical="top"/>
    </xf>
    <xf numFmtId="4" fontId="0" fillId="0" borderId="0" xfId="52" applyNumberFormat="1" applyFont="1" applyAlignment="1" applyProtection="1">
      <alignment horizontal="right" wrapText="1"/>
      <protection locked="0"/>
    </xf>
    <xf numFmtId="4" fontId="0" fillId="0" borderId="0" xfId="52" applyNumberFormat="1" applyFont="1" applyProtection="1">
      <alignment/>
      <protection locked="0"/>
    </xf>
    <xf numFmtId="4" fontId="0" fillId="0" borderId="0" xfId="0" applyNumberFormat="1" applyFont="1" applyFill="1" applyBorder="1" applyAlignment="1" applyProtection="1">
      <alignment horizontal="right" wrapText="1"/>
      <protection locked="0"/>
    </xf>
    <xf numFmtId="4" fontId="0" fillId="0" borderId="0" xfId="0" applyNumberFormat="1" applyFont="1" applyAlignment="1" applyProtection="1">
      <alignment wrapText="1"/>
      <protection locked="0"/>
    </xf>
    <xf numFmtId="4" fontId="5" fillId="0" borderId="0" xfId="0" applyNumberFormat="1" applyFont="1" applyAlignment="1" applyProtection="1">
      <alignment horizontal="right" wrapText="1"/>
      <protection locked="0"/>
    </xf>
    <xf numFmtId="4" fontId="5" fillId="0" borderId="0" xfId="0" applyNumberFormat="1" applyFont="1" applyAlignment="1" applyProtection="1">
      <alignment horizontal="right" wrapText="1"/>
      <protection locked="0"/>
    </xf>
    <xf numFmtId="4" fontId="5" fillId="0" borderId="0" xfId="0" applyNumberFormat="1" applyFont="1" applyAlignment="1" applyProtection="1">
      <alignment horizontal="right"/>
      <protection locked="0"/>
    </xf>
    <xf numFmtId="4" fontId="0" fillId="0" borderId="0" xfId="0" applyNumberFormat="1" applyFont="1" applyBorder="1" applyAlignment="1" applyProtection="1">
      <alignment horizontal="right"/>
      <protection locked="0"/>
    </xf>
    <xf numFmtId="0" fontId="1" fillId="0" borderId="0" xfId="0" applyFont="1" applyAlignment="1">
      <alignment horizontal="left"/>
    </xf>
    <xf numFmtId="4" fontId="0" fillId="0" borderId="0" xfId="0" applyNumberFormat="1" applyFont="1" applyAlignment="1">
      <alignment horizontal="right"/>
    </xf>
    <xf numFmtId="4" fontId="0" fillId="0" borderId="0" xfId="0" applyNumberFormat="1" applyFont="1" applyAlignment="1">
      <alignment horizontal="right" wrapText="1"/>
    </xf>
    <xf numFmtId="4" fontId="0" fillId="0" borderId="0" xfId="0" applyNumberFormat="1" applyFont="1" applyBorder="1" applyAlignment="1">
      <alignment horizontal="right"/>
    </xf>
    <xf numFmtId="4" fontId="1" fillId="0" borderId="10" xfId="0" applyNumberFormat="1" applyFont="1" applyBorder="1" applyAlignment="1">
      <alignment horizontal="right"/>
    </xf>
    <xf numFmtId="4" fontId="0" fillId="0" borderId="0" xfId="0" applyNumberFormat="1" applyFont="1" applyAlignment="1" applyProtection="1">
      <alignment horizontal="right"/>
      <protection locked="0"/>
    </xf>
    <xf numFmtId="2" fontId="0" fillId="0" borderId="0" xfId="0" applyNumberFormat="1" applyAlignment="1">
      <alignment/>
    </xf>
    <xf numFmtId="2" fontId="0" fillId="0" borderId="0" xfId="0" applyNumberFormat="1" applyFont="1" applyAlignment="1">
      <alignment/>
    </xf>
    <xf numFmtId="4" fontId="0" fillId="0" borderId="0" xfId="0" applyNumberFormat="1" applyFont="1" applyAlignment="1">
      <alignment/>
    </xf>
    <xf numFmtId="39" fontId="0" fillId="0" borderId="0" xfId="0" applyNumberFormat="1" applyFont="1" applyAlignment="1">
      <alignment/>
    </xf>
    <xf numFmtId="2" fontId="0" fillId="0" borderId="0" xfId="51" applyNumberFormat="1">
      <alignment/>
      <protection/>
    </xf>
    <xf numFmtId="4" fontId="0" fillId="0" borderId="0" xfId="51" applyNumberFormat="1">
      <alignment/>
      <protection/>
    </xf>
    <xf numFmtId="39" fontId="0" fillId="0" borderId="0" xfId="51" applyNumberFormat="1">
      <alignment/>
      <protection/>
    </xf>
    <xf numFmtId="2" fontId="1" fillId="0" borderId="10" xfId="0" applyNumberFormat="1" applyFont="1" applyBorder="1" applyAlignment="1">
      <alignment/>
    </xf>
    <xf numFmtId="4" fontId="1" fillId="0" borderId="10" xfId="0" applyNumberFormat="1" applyFont="1" applyBorder="1" applyAlignment="1">
      <alignment/>
    </xf>
    <xf numFmtId="39" fontId="1" fillId="0" borderId="10" xfId="0" applyNumberFormat="1" applyFont="1" applyBorder="1" applyAlignment="1">
      <alignment/>
    </xf>
    <xf numFmtId="4" fontId="0" fillId="0" borderId="10" xfId="0" applyNumberFormat="1" applyFont="1" applyBorder="1" applyAlignment="1">
      <alignment/>
    </xf>
    <xf numFmtId="4" fontId="1" fillId="0" borderId="0" xfId="0" applyNumberFormat="1" applyFont="1" applyAlignment="1">
      <alignment/>
    </xf>
    <xf numFmtId="39" fontId="1" fillId="0" borderId="0" xfId="0" applyNumberFormat="1" applyFont="1" applyAlignment="1">
      <alignment/>
    </xf>
    <xf numFmtId="2" fontId="1" fillId="0" borderId="0" xfId="0" applyNumberFormat="1" applyFont="1" applyAlignment="1">
      <alignment/>
    </xf>
    <xf numFmtId="2" fontId="0" fillId="0" borderId="10" xfId="0" applyNumberFormat="1" applyFont="1" applyBorder="1" applyAlignment="1">
      <alignment/>
    </xf>
    <xf numFmtId="0" fontId="9" fillId="0" borderId="0" xfId="0" applyFont="1" applyAlignment="1">
      <alignment horizontal="justify" wrapText="1"/>
    </xf>
    <xf numFmtId="4" fontId="0" fillId="0" borderId="0" xfId="0" applyNumberFormat="1" applyAlignment="1">
      <alignment/>
    </xf>
    <xf numFmtId="0" fontId="9" fillId="0" borderId="0" xfId="0" applyFont="1" applyAlignment="1">
      <alignment horizontal="justify" vertical="center" wrapText="1"/>
    </xf>
    <xf numFmtId="0" fontId="0" fillId="0" borderId="0" xfId="0" applyFont="1" applyAlignment="1">
      <alignment horizontal="center" vertical="center"/>
    </xf>
    <xf numFmtId="2" fontId="0" fillId="0" borderId="0" xfId="0" applyNumberFormat="1" applyFont="1" applyAlignment="1">
      <alignment vertical="center"/>
    </xf>
    <xf numFmtId="4" fontId="0" fillId="0" borderId="0" xfId="0" applyNumberFormat="1" applyFont="1" applyAlignment="1">
      <alignment vertical="center"/>
    </xf>
    <xf numFmtId="39" fontId="0" fillId="0" borderId="0" xfId="0" applyNumberFormat="1" applyFont="1" applyAlignment="1">
      <alignment vertical="center"/>
    </xf>
    <xf numFmtId="0" fontId="1" fillId="0" borderId="0" xfId="0" applyFont="1" applyAlignment="1">
      <alignment/>
    </xf>
    <xf numFmtId="2" fontId="0" fillId="0" borderId="10" xfId="0" applyNumberFormat="1" applyBorder="1" applyAlignment="1">
      <alignment/>
    </xf>
    <xf numFmtId="4" fontId="0" fillId="0" borderId="0" xfId="0" applyNumberFormat="1" applyFont="1" applyAlignment="1" applyProtection="1">
      <alignment/>
      <protection locked="0"/>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roskovnik_Kanalizacija" xfId="51"/>
    <cellStyle name="Normalno 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 name="Zarez 2" xfId="65"/>
    <cellStyle name="Zarez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F192"/>
  <sheetViews>
    <sheetView view="pageBreakPreview" zoomScaleSheetLayoutView="100" zoomScalePageLayoutView="0" workbookViewId="0" topLeftCell="A117">
      <selection activeCell="E121" sqref="E121"/>
    </sheetView>
  </sheetViews>
  <sheetFormatPr defaultColWidth="9.140625" defaultRowHeight="12.75"/>
  <cols>
    <col min="1" max="1" width="4.8515625" style="279" customWidth="1"/>
    <col min="2" max="2" width="43.421875" style="254" customWidth="1"/>
    <col min="3" max="3" width="5.57421875" style="271" customWidth="1"/>
    <col min="4" max="4" width="9.140625" style="272" bestFit="1" customWidth="1"/>
    <col min="5" max="5" width="11.57421875" style="271" customWidth="1"/>
    <col min="6" max="6" width="13.421875" style="271" customWidth="1"/>
    <col min="7" max="16384" width="9.140625" style="88" customWidth="1"/>
  </cols>
  <sheetData>
    <row r="2" spans="1:6" s="87" customFormat="1" ht="30">
      <c r="A2" s="287"/>
      <c r="B2" s="246" t="s">
        <v>296</v>
      </c>
      <c r="C2" s="259"/>
      <c r="D2" s="260"/>
      <c r="E2" s="259"/>
      <c r="F2" s="259"/>
    </row>
    <row r="3" spans="1:6" s="87" customFormat="1" ht="12.75">
      <c r="A3" s="287"/>
      <c r="B3" s="247"/>
      <c r="C3" s="259"/>
      <c r="D3" s="260"/>
      <c r="E3" s="259"/>
      <c r="F3" s="259"/>
    </row>
    <row r="4" spans="1:6" s="87" customFormat="1" ht="12.75">
      <c r="A4" s="287"/>
      <c r="B4" s="247"/>
      <c r="C4" s="259"/>
      <c r="D4" s="260"/>
      <c r="E4" s="259"/>
      <c r="F4" s="259"/>
    </row>
    <row r="5" spans="1:4" s="242" customFormat="1" ht="15">
      <c r="A5" s="241" t="s">
        <v>295</v>
      </c>
      <c r="B5" s="246" t="s">
        <v>75</v>
      </c>
      <c r="D5" s="243"/>
    </row>
    <row r="7" spans="1:6" ht="12.75">
      <c r="A7" s="288"/>
      <c r="B7" s="91" t="s">
        <v>13</v>
      </c>
      <c r="C7" s="261"/>
      <c r="D7" s="262"/>
      <c r="E7" s="263"/>
      <c r="F7" s="263"/>
    </row>
    <row r="8" spans="1:6" ht="12.75">
      <c r="A8" s="288"/>
      <c r="B8" s="248"/>
      <c r="C8" s="261"/>
      <c r="D8" s="262"/>
      <c r="E8" s="263"/>
      <c r="F8" s="263"/>
    </row>
    <row r="9" spans="2:6" ht="96.75" customHeight="1">
      <c r="B9" s="249" t="s">
        <v>51</v>
      </c>
      <c r="C9" s="264"/>
      <c r="D9" s="265"/>
      <c r="E9" s="264"/>
      <c r="F9" s="264"/>
    </row>
    <row r="10" spans="2:6" ht="210.75" customHeight="1">
      <c r="B10" s="249" t="s">
        <v>63</v>
      </c>
      <c r="C10" s="264"/>
      <c r="D10" s="265"/>
      <c r="E10" s="264"/>
      <c r="F10" s="264"/>
    </row>
    <row r="11" spans="1:6" ht="132.75" customHeight="1">
      <c r="A11" s="288"/>
      <c r="B11" s="249" t="s">
        <v>64</v>
      </c>
      <c r="C11" s="261"/>
      <c r="D11" s="262"/>
      <c r="E11" s="94"/>
      <c r="F11" s="94"/>
    </row>
    <row r="12" spans="1:6" ht="73.5" customHeight="1">
      <c r="A12" s="288"/>
      <c r="B12" s="249" t="s">
        <v>65</v>
      </c>
      <c r="C12" s="261"/>
      <c r="D12" s="262"/>
      <c r="E12" s="94"/>
      <c r="F12" s="94"/>
    </row>
    <row r="13" spans="1:6" ht="38.25">
      <c r="A13" s="288"/>
      <c r="B13" s="249" t="s">
        <v>66</v>
      </c>
      <c r="C13" s="261"/>
      <c r="D13" s="262"/>
      <c r="E13" s="94"/>
      <c r="F13" s="94"/>
    </row>
    <row r="14" spans="1:6" ht="12.75">
      <c r="A14" s="288"/>
      <c r="B14" s="91"/>
      <c r="C14" s="261"/>
      <c r="D14" s="262"/>
      <c r="E14" s="94"/>
      <c r="F14" s="94"/>
    </row>
    <row r="15" spans="1:6" ht="12.75">
      <c r="A15" s="288"/>
      <c r="B15" s="91"/>
      <c r="C15" s="261"/>
      <c r="D15" s="262"/>
      <c r="E15" s="94"/>
      <c r="F15" s="94"/>
    </row>
    <row r="16" spans="1:6" ht="12.75">
      <c r="A16" s="288"/>
      <c r="B16" s="91"/>
      <c r="C16" s="261"/>
      <c r="D16" s="262"/>
      <c r="E16" s="94"/>
      <c r="F16" s="94"/>
    </row>
    <row r="17" spans="1:6" ht="12.75">
      <c r="A17" s="288"/>
      <c r="B17" s="91"/>
      <c r="C17" s="261"/>
      <c r="D17" s="262"/>
      <c r="E17" s="94"/>
      <c r="F17" s="94"/>
    </row>
    <row r="18" spans="1:6" ht="12.75">
      <c r="A18" s="288"/>
      <c r="B18" s="91"/>
      <c r="C18" s="261"/>
      <c r="D18" s="262"/>
      <c r="E18" s="94"/>
      <c r="F18" s="94"/>
    </row>
    <row r="19" spans="1:6" ht="12.75">
      <c r="A19" s="288"/>
      <c r="B19" s="91"/>
      <c r="C19" s="261"/>
      <c r="D19" s="262"/>
      <c r="E19" s="94"/>
      <c r="F19" s="94"/>
    </row>
    <row r="20" spans="1:6" ht="12.75">
      <c r="A20" s="288"/>
      <c r="B20" s="91"/>
      <c r="C20" s="261"/>
      <c r="D20" s="262"/>
      <c r="E20" s="94"/>
      <c r="F20" s="94"/>
    </row>
    <row r="21" spans="1:6" ht="12.75">
      <c r="A21" s="288"/>
      <c r="B21" s="91"/>
      <c r="C21" s="261"/>
      <c r="D21" s="262"/>
      <c r="E21" s="94"/>
      <c r="F21" s="94"/>
    </row>
    <row r="22" spans="1:6" ht="12.75">
      <c r="A22" s="288"/>
      <c r="B22" s="91"/>
      <c r="C22" s="261"/>
      <c r="D22" s="262"/>
      <c r="E22" s="94"/>
      <c r="F22" s="94"/>
    </row>
    <row r="23" spans="1:6" ht="12.75">
      <c r="A23" s="288"/>
      <c r="B23" s="91"/>
      <c r="C23" s="261"/>
      <c r="D23" s="262"/>
      <c r="E23" s="94"/>
      <c r="F23" s="94"/>
    </row>
    <row r="24" spans="1:6" ht="12.75">
      <c r="A24" s="261"/>
      <c r="B24" s="250"/>
      <c r="C24" s="261"/>
      <c r="D24" s="266"/>
      <c r="E24" s="261"/>
      <c r="F24" s="261"/>
    </row>
    <row r="25" spans="1:6" ht="12.75">
      <c r="A25" s="289" t="s">
        <v>4</v>
      </c>
      <c r="B25" s="90" t="s">
        <v>1</v>
      </c>
      <c r="C25" s="261"/>
      <c r="D25" s="266"/>
      <c r="E25" s="261"/>
      <c r="F25" s="261"/>
    </row>
    <row r="26" spans="1:6" ht="12.75">
      <c r="A26" s="288"/>
      <c r="B26" s="248"/>
      <c r="C26" s="261"/>
      <c r="D26" s="262"/>
      <c r="E26" s="262"/>
      <c r="F26" s="267"/>
    </row>
    <row r="27" spans="1:6" ht="12.75">
      <c r="A27" s="96" t="s">
        <v>14</v>
      </c>
      <c r="B27" s="91" t="s">
        <v>15</v>
      </c>
      <c r="C27" s="261"/>
      <c r="D27" s="262"/>
      <c r="E27" s="262"/>
      <c r="F27" s="267"/>
    </row>
    <row r="28" spans="1:6" ht="12.75">
      <c r="A28" s="288"/>
      <c r="B28" s="248"/>
      <c r="C28" s="261"/>
      <c r="D28" s="262"/>
      <c r="E28" s="262"/>
      <c r="F28" s="267"/>
    </row>
    <row r="29" spans="1:6" ht="114.75">
      <c r="A29" s="290" t="s">
        <v>16</v>
      </c>
      <c r="B29" s="249" t="s">
        <v>60</v>
      </c>
      <c r="C29" s="268" t="s">
        <v>53</v>
      </c>
      <c r="D29" s="269">
        <v>1</v>
      </c>
      <c r="E29" s="299"/>
      <c r="F29" s="270">
        <f>D29*E29</f>
        <v>0</v>
      </c>
    </row>
    <row r="30" spans="1:2" ht="16.5" customHeight="1">
      <c r="A30" s="288"/>
      <c r="B30" s="249"/>
    </row>
    <row r="31" spans="1:6" ht="24.75" customHeight="1">
      <c r="A31" s="276" t="s">
        <v>14</v>
      </c>
      <c r="B31" s="251" t="s">
        <v>18</v>
      </c>
      <c r="C31" s="273" t="s">
        <v>67</v>
      </c>
      <c r="D31" s="274"/>
      <c r="E31" s="274"/>
      <c r="F31" s="275">
        <f>SUM(F29:F30)</f>
        <v>0</v>
      </c>
    </row>
    <row r="32" spans="1:6" ht="12.75">
      <c r="A32" s="288"/>
      <c r="B32" s="248"/>
      <c r="C32" s="261"/>
      <c r="D32" s="262"/>
      <c r="E32" s="262"/>
      <c r="F32" s="267"/>
    </row>
    <row r="33" spans="1:6" ht="12.75">
      <c r="A33" s="288"/>
      <c r="B33" s="248"/>
      <c r="C33" s="261"/>
      <c r="D33" s="262"/>
      <c r="E33" s="262"/>
      <c r="F33" s="267"/>
    </row>
    <row r="34" spans="1:6" ht="12.75">
      <c r="A34" s="96" t="s">
        <v>19</v>
      </c>
      <c r="B34" s="91" t="s">
        <v>29</v>
      </c>
      <c r="C34" s="261"/>
      <c r="D34" s="262"/>
      <c r="E34" s="262"/>
      <c r="F34" s="267"/>
    </row>
    <row r="35" spans="1:6" ht="12.75">
      <c r="A35" s="288"/>
      <c r="B35" s="248"/>
      <c r="C35" s="261"/>
      <c r="D35" s="262"/>
      <c r="E35" s="262"/>
      <c r="F35" s="267"/>
    </row>
    <row r="36" spans="1:6" ht="255">
      <c r="A36" s="288" t="s">
        <v>20</v>
      </c>
      <c r="B36" s="249" t="s">
        <v>302</v>
      </c>
      <c r="C36" s="268" t="s">
        <v>17</v>
      </c>
      <c r="D36" s="269">
        <v>7</v>
      </c>
      <c r="E36" s="299"/>
      <c r="F36" s="270">
        <f>D36*E36</f>
        <v>0</v>
      </c>
    </row>
    <row r="37" spans="1:6" ht="12.75">
      <c r="A37" s="288"/>
      <c r="B37" s="249"/>
      <c r="C37" s="268"/>
      <c r="D37" s="269"/>
      <c r="E37" s="269"/>
      <c r="F37" s="270"/>
    </row>
    <row r="38" spans="1:6" ht="12.75">
      <c r="A38" s="288"/>
      <c r="B38" s="249"/>
      <c r="C38" s="268"/>
      <c r="D38" s="269"/>
      <c r="E38" s="269"/>
      <c r="F38" s="270"/>
    </row>
    <row r="39" spans="1:6" ht="280.5">
      <c r="A39" s="288" t="s">
        <v>21</v>
      </c>
      <c r="B39" s="249" t="s">
        <v>303</v>
      </c>
      <c r="C39" s="268" t="s">
        <v>17</v>
      </c>
      <c r="D39" s="269">
        <v>7</v>
      </c>
      <c r="E39" s="299"/>
      <c r="F39" s="270">
        <f>D39*E39</f>
        <v>0</v>
      </c>
    </row>
    <row r="40" spans="1:6" ht="12.75">
      <c r="A40" s="288"/>
      <c r="B40" s="249"/>
      <c r="C40" s="268"/>
      <c r="D40" s="269"/>
      <c r="E40" s="269"/>
      <c r="F40" s="270"/>
    </row>
    <row r="41" spans="1:6" ht="12.75">
      <c r="A41" s="288"/>
      <c r="B41" s="249"/>
      <c r="C41" s="268"/>
      <c r="D41" s="269"/>
      <c r="E41" s="269"/>
      <c r="F41" s="270"/>
    </row>
    <row r="42" spans="1:6" ht="263.25" customHeight="1">
      <c r="A42" s="288" t="s">
        <v>22</v>
      </c>
      <c r="B42" s="249" t="s">
        <v>304</v>
      </c>
      <c r="C42" s="268" t="s">
        <v>17</v>
      </c>
      <c r="D42" s="269">
        <v>1</v>
      </c>
      <c r="E42" s="299"/>
      <c r="F42" s="270">
        <f>D42*E42</f>
        <v>0</v>
      </c>
    </row>
    <row r="43" spans="1:6" ht="12.75">
      <c r="A43" s="288"/>
      <c r="B43" s="249" t="s">
        <v>11</v>
      </c>
      <c r="C43" s="268"/>
      <c r="D43" s="269"/>
      <c r="E43" s="269"/>
      <c r="F43" s="270"/>
    </row>
    <row r="44" spans="1:6" ht="12.75">
      <c r="A44" s="288"/>
      <c r="B44" s="249"/>
      <c r="C44" s="268"/>
      <c r="D44" s="269"/>
      <c r="E44" s="269"/>
      <c r="F44" s="270"/>
    </row>
    <row r="45" spans="1:6" s="244" customFormat="1" ht="274.5" customHeight="1">
      <c r="A45" s="288" t="s">
        <v>23</v>
      </c>
      <c r="B45" s="249" t="s">
        <v>305</v>
      </c>
      <c r="C45" s="268" t="s">
        <v>17</v>
      </c>
      <c r="D45" s="269">
        <v>1</v>
      </c>
      <c r="E45" s="299"/>
      <c r="F45" s="270">
        <f>D45*E45</f>
        <v>0</v>
      </c>
    </row>
    <row r="46" spans="1:6" s="244" customFormat="1" ht="12.75">
      <c r="A46" s="288"/>
      <c r="B46" s="249"/>
      <c r="C46" s="268"/>
      <c r="D46" s="269"/>
      <c r="E46" s="269"/>
      <c r="F46" s="270"/>
    </row>
    <row r="47" spans="1:6" s="244" customFormat="1" ht="12.75">
      <c r="A47" s="288"/>
      <c r="B47" s="249"/>
      <c r="C47" s="268"/>
      <c r="D47" s="269"/>
      <c r="E47" s="269"/>
      <c r="F47" s="270"/>
    </row>
    <row r="48" spans="1:6" ht="255">
      <c r="A48" s="288" t="s">
        <v>24</v>
      </c>
      <c r="B48" s="249" t="s">
        <v>306</v>
      </c>
      <c r="C48" s="268" t="s">
        <v>49</v>
      </c>
      <c r="D48" s="269">
        <v>181</v>
      </c>
      <c r="E48" s="299"/>
      <c r="F48" s="270">
        <f>D48*E48</f>
        <v>0</v>
      </c>
    </row>
    <row r="49" spans="1:6" ht="12.75">
      <c r="A49" s="288"/>
      <c r="B49" s="249" t="s">
        <v>11</v>
      </c>
      <c r="C49" s="268"/>
      <c r="D49" s="269"/>
      <c r="E49" s="269"/>
      <c r="F49" s="270"/>
    </row>
    <row r="50" spans="1:6" ht="12.75">
      <c r="A50" s="288"/>
      <c r="B50" s="249"/>
      <c r="C50" s="268"/>
      <c r="D50" s="269"/>
      <c r="E50" s="269"/>
      <c r="F50" s="270"/>
    </row>
    <row r="51" spans="1:6" s="245" customFormat="1" ht="280.5">
      <c r="A51" s="288" t="s">
        <v>25</v>
      </c>
      <c r="B51" s="249" t="s">
        <v>307</v>
      </c>
      <c r="C51" s="268" t="s">
        <v>49</v>
      </c>
      <c r="D51" s="269">
        <v>181</v>
      </c>
      <c r="E51" s="299"/>
      <c r="F51" s="270">
        <f>D51*E51</f>
        <v>0</v>
      </c>
    </row>
    <row r="52" spans="1:6" ht="12.75">
      <c r="A52" s="288"/>
      <c r="B52" s="249"/>
      <c r="C52" s="268"/>
      <c r="D52" s="269"/>
      <c r="E52" s="269"/>
      <c r="F52" s="270"/>
    </row>
    <row r="53" spans="1:6" ht="387.75" customHeight="1">
      <c r="A53" s="288" t="s">
        <v>26</v>
      </c>
      <c r="B53" s="249" t="s">
        <v>308</v>
      </c>
      <c r="C53" s="268" t="s">
        <v>49</v>
      </c>
      <c r="D53" s="269">
        <v>218</v>
      </c>
      <c r="E53" s="299"/>
      <c r="F53" s="270">
        <f>D53*E53</f>
        <v>0</v>
      </c>
    </row>
    <row r="54" spans="1:6" ht="12.75">
      <c r="A54" s="288"/>
      <c r="B54" s="249" t="s">
        <v>11</v>
      </c>
      <c r="C54" s="268"/>
      <c r="D54" s="269"/>
      <c r="E54" s="269"/>
      <c r="F54" s="270"/>
    </row>
    <row r="55" spans="1:6" s="245" customFormat="1" ht="408">
      <c r="A55" s="288" t="s">
        <v>27</v>
      </c>
      <c r="B55" s="249" t="s">
        <v>301</v>
      </c>
      <c r="C55" s="268" t="s">
        <v>49</v>
      </c>
      <c r="D55" s="269">
        <v>218</v>
      </c>
      <c r="E55" s="299"/>
      <c r="F55" s="270">
        <f>D55*E55</f>
        <v>0</v>
      </c>
    </row>
    <row r="56" spans="1:6" ht="12.75">
      <c r="A56" s="288"/>
      <c r="B56" s="249"/>
      <c r="C56" s="268"/>
      <c r="D56" s="269"/>
      <c r="E56" s="269"/>
      <c r="F56" s="270"/>
    </row>
    <row r="57" spans="1:6" ht="12.75">
      <c r="A57" s="288"/>
      <c r="B57" s="249"/>
      <c r="C57" s="268"/>
      <c r="D57" s="269"/>
      <c r="E57" s="269"/>
      <c r="F57" s="270"/>
    </row>
    <row r="58" spans="1:6" ht="232.5">
      <c r="A58" s="288" t="s">
        <v>297</v>
      </c>
      <c r="B58" s="249" t="s">
        <v>309</v>
      </c>
      <c r="C58" s="268" t="s">
        <v>311</v>
      </c>
      <c r="D58" s="269">
        <v>37</v>
      </c>
      <c r="E58" s="299"/>
      <c r="F58" s="270">
        <f>D58*E58</f>
        <v>0</v>
      </c>
    </row>
    <row r="59" spans="1:6" ht="12.75">
      <c r="A59" s="288"/>
      <c r="B59" s="249"/>
      <c r="C59" s="268"/>
      <c r="D59" s="269"/>
      <c r="E59" s="269"/>
      <c r="F59" s="270"/>
    </row>
    <row r="60" spans="1:6" ht="12.75">
      <c r="A60" s="288"/>
      <c r="B60" s="249"/>
      <c r="C60" s="268"/>
      <c r="D60" s="269"/>
      <c r="E60" s="269"/>
      <c r="F60" s="270"/>
    </row>
    <row r="61" spans="1:6" ht="181.5">
      <c r="A61" s="288" t="s">
        <v>298</v>
      </c>
      <c r="B61" s="252" t="s">
        <v>310</v>
      </c>
      <c r="C61" s="268" t="s">
        <v>311</v>
      </c>
      <c r="D61" s="269">
        <v>8</v>
      </c>
      <c r="E61" s="299"/>
      <c r="F61" s="270">
        <f>D61*E61</f>
        <v>0</v>
      </c>
    </row>
    <row r="62" spans="1:6" ht="12.75">
      <c r="A62" s="288"/>
      <c r="B62" s="249"/>
      <c r="C62" s="268"/>
      <c r="D62" s="269"/>
      <c r="E62" s="269"/>
      <c r="F62" s="270"/>
    </row>
    <row r="63" spans="1:6" ht="12.75">
      <c r="A63" s="288"/>
      <c r="B63" s="249"/>
      <c r="C63" s="268"/>
      <c r="D63" s="269"/>
      <c r="E63" s="269"/>
      <c r="F63" s="270"/>
    </row>
    <row r="64" spans="1:6" ht="81" customHeight="1">
      <c r="A64" s="290" t="s">
        <v>299</v>
      </c>
      <c r="B64" s="249" t="s">
        <v>233</v>
      </c>
      <c r="C64" s="268" t="s">
        <v>38</v>
      </c>
      <c r="D64" s="269">
        <v>2020</v>
      </c>
      <c r="E64" s="299"/>
      <c r="F64" s="270">
        <f>D64*E64</f>
        <v>0</v>
      </c>
    </row>
    <row r="65" spans="1:6" ht="12.75">
      <c r="A65" s="288"/>
      <c r="B65" s="249"/>
      <c r="C65" s="268"/>
      <c r="D65" s="269"/>
      <c r="E65" s="269"/>
      <c r="F65" s="270"/>
    </row>
    <row r="66" spans="1:6" ht="12.75">
      <c r="A66" s="288"/>
      <c r="B66" s="249"/>
      <c r="C66" s="268"/>
      <c r="D66" s="269"/>
      <c r="E66" s="269"/>
      <c r="F66" s="270"/>
    </row>
    <row r="67" spans="1:6" ht="79.5" customHeight="1">
      <c r="A67" s="288" t="s">
        <v>300</v>
      </c>
      <c r="B67" s="249" t="s">
        <v>50</v>
      </c>
      <c r="C67" s="268" t="s">
        <v>38</v>
      </c>
      <c r="D67" s="269">
        <v>1590</v>
      </c>
      <c r="E67" s="299"/>
      <c r="F67" s="270">
        <f>D67*E67</f>
        <v>0</v>
      </c>
    </row>
    <row r="68" spans="1:6" ht="12.75">
      <c r="A68" s="288"/>
      <c r="B68" s="249"/>
      <c r="C68" s="268"/>
      <c r="D68" s="269"/>
      <c r="E68" s="269"/>
      <c r="F68" s="270"/>
    </row>
    <row r="69" spans="1:6" ht="24.75" customHeight="1">
      <c r="A69" s="291" t="s">
        <v>19</v>
      </c>
      <c r="B69" s="251" t="s">
        <v>39</v>
      </c>
      <c r="C69" s="276" t="s">
        <v>67</v>
      </c>
      <c r="D69" s="277"/>
      <c r="E69" s="278"/>
      <c r="F69" s="275">
        <f>SUM(F36:F67)</f>
        <v>0</v>
      </c>
    </row>
    <row r="70" spans="1:2" ht="12.75">
      <c r="A70" s="288"/>
      <c r="B70" s="91"/>
    </row>
    <row r="71" spans="1:2" ht="12.75">
      <c r="A71" s="96" t="s">
        <v>28</v>
      </c>
      <c r="B71" s="91" t="s">
        <v>9</v>
      </c>
    </row>
    <row r="72" spans="1:2" ht="12.75">
      <c r="A72" s="96"/>
      <c r="B72" s="91"/>
    </row>
    <row r="73" spans="1:2" ht="114.75">
      <c r="A73" s="96"/>
      <c r="B73" s="253" t="s">
        <v>52</v>
      </c>
    </row>
    <row r="74" spans="1:2" ht="12.75">
      <c r="A74" s="288"/>
      <c r="B74" s="91"/>
    </row>
    <row r="75" spans="1:2" ht="12.75">
      <c r="A75" s="288"/>
      <c r="B75" s="91"/>
    </row>
    <row r="76" spans="1:6" ht="91.5" customHeight="1">
      <c r="A76" s="288" t="s">
        <v>30</v>
      </c>
      <c r="B76" s="249" t="s">
        <v>54</v>
      </c>
      <c r="C76" s="268" t="s">
        <v>53</v>
      </c>
      <c r="D76" s="269">
        <v>1</v>
      </c>
      <c r="E76" s="299"/>
      <c r="F76" s="270">
        <f>D76*E76</f>
        <v>0</v>
      </c>
    </row>
    <row r="77" spans="1:6" ht="12.75">
      <c r="A77" s="288"/>
      <c r="B77" s="91"/>
      <c r="C77" s="268"/>
      <c r="D77" s="269"/>
      <c r="E77" s="269"/>
      <c r="F77" s="270"/>
    </row>
    <row r="78" spans="1:2" ht="12.75">
      <c r="A78" s="288"/>
      <c r="B78" s="91"/>
    </row>
    <row r="79" spans="1:6" ht="156" customHeight="1">
      <c r="A79" s="288" t="s">
        <v>31</v>
      </c>
      <c r="B79" s="249" t="s">
        <v>58</v>
      </c>
      <c r="C79" s="268" t="s">
        <v>49</v>
      </c>
      <c r="D79" s="269">
        <v>75</v>
      </c>
      <c r="E79" s="299"/>
      <c r="F79" s="270">
        <f>D79*E79</f>
        <v>0</v>
      </c>
    </row>
    <row r="80" spans="1:6" ht="12.75">
      <c r="A80" s="288"/>
      <c r="B80" s="248"/>
      <c r="C80" s="268"/>
      <c r="D80" s="269"/>
      <c r="E80" s="269"/>
      <c r="F80" s="270"/>
    </row>
    <row r="81" spans="1:2" ht="12.75">
      <c r="A81" s="288"/>
      <c r="B81" s="248"/>
    </row>
    <row r="82" spans="1:6" ht="141.75" customHeight="1">
      <c r="A82" s="288" t="s">
        <v>32</v>
      </c>
      <c r="B82" s="249" t="s">
        <v>59</v>
      </c>
      <c r="C82" s="268" t="s">
        <v>49</v>
      </c>
      <c r="D82" s="269">
        <v>31</v>
      </c>
      <c r="E82" s="299"/>
      <c r="F82" s="270">
        <f>D82*E82</f>
        <v>0</v>
      </c>
    </row>
    <row r="83" spans="1:2" ht="12.75">
      <c r="A83" s="288"/>
      <c r="B83" s="248"/>
    </row>
    <row r="84" spans="1:2" ht="12.75">
      <c r="A84" s="288"/>
      <c r="B84" s="91"/>
    </row>
    <row r="85" spans="1:6" ht="165.75">
      <c r="A85" s="288" t="s">
        <v>33</v>
      </c>
      <c r="B85" s="249" t="s">
        <v>55</v>
      </c>
      <c r="C85" s="268" t="s">
        <v>38</v>
      </c>
      <c r="D85" s="269">
        <v>12750</v>
      </c>
      <c r="E85" s="299"/>
      <c r="F85" s="270">
        <f>D85*E85</f>
        <v>0</v>
      </c>
    </row>
    <row r="86" spans="1:2" ht="12.75">
      <c r="A86" s="288"/>
      <c r="B86" s="91"/>
    </row>
    <row r="87" spans="1:2" ht="12.75">
      <c r="A87" s="288"/>
      <c r="B87" s="91"/>
    </row>
    <row r="88" spans="1:6" ht="118.5" customHeight="1">
      <c r="A88" s="288" t="s">
        <v>34</v>
      </c>
      <c r="B88" s="249" t="s">
        <v>0</v>
      </c>
      <c r="C88" s="268" t="s">
        <v>38</v>
      </c>
      <c r="D88" s="269">
        <v>7300</v>
      </c>
      <c r="E88" s="299"/>
      <c r="F88" s="270">
        <f>D88*E88</f>
        <v>0</v>
      </c>
    </row>
    <row r="89" spans="1:2" ht="12.75">
      <c r="A89" s="288"/>
      <c r="B89" s="91"/>
    </row>
    <row r="90" spans="1:2" ht="12.75">
      <c r="A90" s="288"/>
      <c r="B90" s="91"/>
    </row>
    <row r="91" spans="1:6" ht="218.25">
      <c r="A91" s="288" t="s">
        <v>35</v>
      </c>
      <c r="B91" s="249" t="s">
        <v>234</v>
      </c>
      <c r="C91" s="268" t="s">
        <v>311</v>
      </c>
      <c r="D91" s="269">
        <v>121</v>
      </c>
      <c r="E91" s="299"/>
      <c r="F91" s="270">
        <f>D91*E91</f>
        <v>0</v>
      </c>
    </row>
    <row r="92" spans="1:6" ht="12.75">
      <c r="A92" s="288"/>
      <c r="B92" s="91"/>
      <c r="C92" s="268"/>
      <c r="D92" s="269"/>
      <c r="E92" s="269"/>
      <c r="F92" s="270"/>
    </row>
    <row r="93" spans="1:2" ht="12.75">
      <c r="A93" s="288"/>
      <c r="B93" s="91"/>
    </row>
    <row r="94" spans="1:6" ht="92.25" customHeight="1">
      <c r="A94" s="288" t="s">
        <v>36</v>
      </c>
      <c r="B94" s="249" t="s">
        <v>56</v>
      </c>
      <c r="C94" s="268" t="s">
        <v>17</v>
      </c>
      <c r="D94" s="269">
        <v>8</v>
      </c>
      <c r="E94" s="299"/>
      <c r="F94" s="270">
        <f>D94*E94</f>
        <v>0</v>
      </c>
    </row>
    <row r="95" spans="1:6" ht="12.75">
      <c r="A95" s="288"/>
      <c r="B95" s="91"/>
      <c r="C95" s="268"/>
      <c r="D95" s="269"/>
      <c r="E95" s="269"/>
      <c r="F95" s="270"/>
    </row>
    <row r="96" spans="1:6" ht="12.75">
      <c r="A96" s="288"/>
      <c r="B96" s="91"/>
      <c r="C96" s="268"/>
      <c r="D96" s="269"/>
      <c r="E96" s="299"/>
      <c r="F96" s="270"/>
    </row>
    <row r="97" spans="1:6" ht="51">
      <c r="A97" s="288" t="s">
        <v>37</v>
      </c>
      <c r="B97" s="249" t="s">
        <v>5</v>
      </c>
      <c r="C97" s="268" t="s">
        <v>53</v>
      </c>
      <c r="D97" s="269">
        <v>1</v>
      </c>
      <c r="E97" s="299"/>
      <c r="F97" s="270">
        <f>D97*E97</f>
        <v>0</v>
      </c>
    </row>
    <row r="98" spans="1:2" ht="12.75">
      <c r="A98" s="288"/>
      <c r="B98" s="91"/>
    </row>
    <row r="99" spans="1:6" ht="24.75" customHeight="1">
      <c r="A99" s="276" t="s">
        <v>28</v>
      </c>
      <c r="B99" s="251" t="s">
        <v>10</v>
      </c>
      <c r="C99" s="273" t="s">
        <v>67</v>
      </c>
      <c r="D99" s="274"/>
      <c r="E99" s="274"/>
      <c r="F99" s="275">
        <f>SUM(F76:F98)</f>
        <v>0</v>
      </c>
    </row>
    <row r="100" spans="1:6" ht="12.75">
      <c r="A100" s="288"/>
      <c r="B100" s="91"/>
      <c r="C100" s="261"/>
      <c r="D100" s="262"/>
      <c r="E100" s="262"/>
      <c r="F100" s="94"/>
    </row>
    <row r="101" spans="1:6" ht="12.75">
      <c r="A101" s="96" t="s">
        <v>40</v>
      </c>
      <c r="B101" s="91" t="s">
        <v>41</v>
      </c>
      <c r="C101" s="261"/>
      <c r="D101" s="262"/>
      <c r="E101" s="262"/>
      <c r="F101" s="267"/>
    </row>
    <row r="102" spans="1:6" ht="12.75">
      <c r="A102" s="288"/>
      <c r="B102" s="248"/>
      <c r="C102" s="261"/>
      <c r="D102" s="262"/>
      <c r="E102" s="262"/>
      <c r="F102" s="267"/>
    </row>
    <row r="103" spans="1:6" ht="191.25">
      <c r="A103" s="292" t="s">
        <v>42</v>
      </c>
      <c r="B103" s="249" t="s">
        <v>236</v>
      </c>
      <c r="C103" s="279" t="s">
        <v>2</v>
      </c>
      <c r="D103" s="280">
        <v>36</v>
      </c>
      <c r="E103" s="300"/>
      <c r="F103" s="272">
        <f>ROUND(D103*E103,2)</f>
        <v>0</v>
      </c>
    </row>
    <row r="104" spans="1:6" ht="12.75">
      <c r="A104" s="288"/>
      <c r="B104" s="248"/>
      <c r="C104" s="268"/>
      <c r="D104" s="269"/>
      <c r="E104" s="269"/>
      <c r="F104" s="270"/>
    </row>
    <row r="105" spans="1:6" ht="12.75">
      <c r="A105" s="288"/>
      <c r="B105" s="248"/>
      <c r="C105" s="268"/>
      <c r="D105" s="269"/>
      <c r="E105" s="269"/>
      <c r="F105" s="270"/>
    </row>
    <row r="106" spans="1:6" ht="185.25" customHeight="1">
      <c r="A106" s="288" t="s">
        <v>43</v>
      </c>
      <c r="B106" s="249" t="s">
        <v>6</v>
      </c>
      <c r="C106" s="268" t="s">
        <v>53</v>
      </c>
      <c r="D106" s="269">
        <v>8</v>
      </c>
      <c r="E106" s="299"/>
      <c r="F106" s="270">
        <f>D106*E106</f>
        <v>0</v>
      </c>
    </row>
    <row r="107" spans="1:6" ht="12.75" customHeight="1">
      <c r="A107" s="288"/>
      <c r="C107" s="268"/>
      <c r="D107" s="269"/>
      <c r="E107" s="269"/>
      <c r="F107" s="270"/>
    </row>
    <row r="108" spans="1:6" ht="12.75">
      <c r="A108" s="288"/>
      <c r="C108" s="268"/>
      <c r="D108" s="269"/>
      <c r="E108" s="269"/>
      <c r="F108" s="270"/>
    </row>
    <row r="109" spans="1:6" ht="51">
      <c r="A109" s="288" t="s">
        <v>44</v>
      </c>
      <c r="B109" s="252" t="s">
        <v>7</v>
      </c>
      <c r="C109" s="268" t="s">
        <v>49</v>
      </c>
      <c r="D109" s="269">
        <v>32</v>
      </c>
      <c r="E109" s="299"/>
      <c r="F109" s="270">
        <f>D109*E109</f>
        <v>0</v>
      </c>
    </row>
    <row r="110" spans="1:6" ht="12.75">
      <c r="A110" s="288"/>
      <c r="C110" s="268"/>
      <c r="D110" s="269"/>
      <c r="E110" s="269"/>
      <c r="F110" s="270"/>
    </row>
    <row r="111" spans="1:6" ht="12.75">
      <c r="A111" s="288"/>
      <c r="C111" s="268"/>
      <c r="D111" s="269"/>
      <c r="E111" s="269"/>
      <c r="F111" s="270"/>
    </row>
    <row r="112" spans="1:6" ht="165.75">
      <c r="A112" s="288" t="s">
        <v>45</v>
      </c>
      <c r="B112" s="252" t="s">
        <v>235</v>
      </c>
      <c r="C112" s="268" t="s">
        <v>53</v>
      </c>
      <c r="D112" s="269">
        <v>1</v>
      </c>
      <c r="E112" s="299"/>
      <c r="F112" s="270">
        <f>D112*E112</f>
        <v>0</v>
      </c>
    </row>
    <row r="113" spans="1:6" ht="12.75">
      <c r="A113" s="288"/>
      <c r="C113" s="268"/>
      <c r="D113" s="269"/>
      <c r="E113" s="269"/>
      <c r="F113" s="270"/>
    </row>
    <row r="114" spans="1:6" ht="12.75">
      <c r="A114" s="288"/>
      <c r="C114" s="268"/>
      <c r="D114" s="269"/>
      <c r="E114" s="269"/>
      <c r="F114" s="270"/>
    </row>
    <row r="115" spans="1:6" ht="51">
      <c r="A115" s="288" t="s">
        <v>46</v>
      </c>
      <c r="B115" s="252" t="s">
        <v>57</v>
      </c>
      <c r="C115" s="268" t="s">
        <v>312</v>
      </c>
      <c r="D115" s="269">
        <v>3</v>
      </c>
      <c r="E115" s="299"/>
      <c r="F115" s="270">
        <f>D115*E115</f>
        <v>0</v>
      </c>
    </row>
    <row r="116" spans="1:6" ht="12.75">
      <c r="A116" s="288"/>
      <c r="C116" s="268"/>
      <c r="D116" s="269"/>
      <c r="E116" s="269"/>
      <c r="F116" s="270"/>
    </row>
    <row r="117" spans="1:6" ht="12.75">
      <c r="A117" s="288"/>
      <c r="C117" s="268"/>
      <c r="D117" s="269"/>
      <c r="E117" s="269"/>
      <c r="F117" s="270"/>
    </row>
    <row r="118" spans="1:6" ht="66" customHeight="1">
      <c r="A118" s="288" t="s">
        <v>12</v>
      </c>
      <c r="B118" s="249" t="s">
        <v>61</v>
      </c>
      <c r="C118" s="268" t="s">
        <v>17</v>
      </c>
      <c r="D118" s="269">
        <v>36</v>
      </c>
      <c r="E118" s="299"/>
      <c r="F118" s="270">
        <f>D118*E118</f>
        <v>0</v>
      </c>
    </row>
    <row r="119" spans="1:6" ht="13.5" customHeight="1">
      <c r="A119" s="288"/>
      <c r="B119" s="249"/>
      <c r="C119" s="268"/>
      <c r="D119" s="269"/>
      <c r="E119" s="269"/>
      <c r="F119" s="270"/>
    </row>
    <row r="120" spans="1:6" ht="12.75">
      <c r="A120" s="288"/>
      <c r="B120" s="249"/>
      <c r="C120" s="268"/>
      <c r="D120" s="269"/>
      <c r="E120" s="269"/>
      <c r="F120" s="270"/>
    </row>
    <row r="121" spans="1:6" ht="92.25" customHeight="1">
      <c r="A121" s="288" t="s">
        <v>8</v>
      </c>
      <c r="B121" s="249" t="s">
        <v>62</v>
      </c>
      <c r="C121" s="268" t="s">
        <v>17</v>
      </c>
      <c r="D121" s="269">
        <v>3</v>
      </c>
      <c r="E121" s="299"/>
      <c r="F121" s="270">
        <f>D121*E121</f>
        <v>0</v>
      </c>
    </row>
    <row r="122" spans="1:2" ht="14.25" customHeight="1">
      <c r="A122" s="288"/>
      <c r="B122" s="249"/>
    </row>
    <row r="123" spans="1:6" s="93" customFormat="1" ht="24.75" customHeight="1">
      <c r="A123" s="276" t="s">
        <v>40</v>
      </c>
      <c r="B123" s="251" t="s">
        <v>47</v>
      </c>
      <c r="C123" s="273" t="s">
        <v>67</v>
      </c>
      <c r="D123" s="281"/>
      <c r="E123" s="281"/>
      <c r="F123" s="275">
        <f>SUM(F103:F122)</f>
        <v>0</v>
      </c>
    </row>
    <row r="124" spans="1:6" ht="12.75">
      <c r="A124" s="288"/>
      <c r="B124" s="91"/>
      <c r="C124" s="261"/>
      <c r="D124" s="262"/>
      <c r="E124" s="262"/>
      <c r="F124" s="94"/>
    </row>
    <row r="125" spans="1:6" ht="12.75">
      <c r="A125" s="288"/>
      <c r="C125" s="261"/>
      <c r="D125" s="262"/>
      <c r="E125" s="262"/>
      <c r="F125" s="267"/>
    </row>
    <row r="126" spans="1:6" ht="12.75">
      <c r="A126" s="288"/>
      <c r="B126" s="248"/>
      <c r="C126" s="261"/>
      <c r="D126" s="262"/>
      <c r="E126" s="262"/>
      <c r="F126" s="267"/>
    </row>
    <row r="127" spans="1:6" ht="12.75">
      <c r="A127" s="288"/>
      <c r="B127" s="248"/>
      <c r="C127" s="261"/>
      <c r="D127" s="262"/>
      <c r="E127" s="262"/>
      <c r="F127" s="267"/>
    </row>
    <row r="128" spans="1:6" ht="12.75">
      <c r="A128" s="288"/>
      <c r="B128" s="248"/>
      <c r="C128" s="261"/>
      <c r="D128" s="262"/>
      <c r="E128" s="262"/>
      <c r="F128" s="267"/>
    </row>
    <row r="129" spans="1:6" ht="12.75">
      <c r="A129" s="288"/>
      <c r="B129" s="248"/>
      <c r="C129" s="261"/>
      <c r="D129" s="262"/>
      <c r="E129" s="262"/>
      <c r="F129" s="267"/>
    </row>
    <row r="130" spans="1:6" ht="12.75">
      <c r="A130" s="288"/>
      <c r="B130" s="255" t="s">
        <v>48</v>
      </c>
      <c r="C130" s="261"/>
      <c r="D130" s="262"/>
      <c r="E130" s="262"/>
      <c r="F130" s="94"/>
    </row>
    <row r="131" spans="1:6" ht="19.5" customHeight="1">
      <c r="A131" s="288"/>
      <c r="B131" s="248"/>
      <c r="C131" s="261"/>
      <c r="D131" s="262"/>
      <c r="E131" s="262"/>
      <c r="F131" s="267"/>
    </row>
    <row r="132" spans="1:6" ht="19.5" customHeight="1">
      <c r="A132" s="293" t="s">
        <v>14</v>
      </c>
      <c r="B132" s="256" t="s">
        <v>15</v>
      </c>
      <c r="C132" s="282" t="s">
        <v>67</v>
      </c>
      <c r="D132" s="269"/>
      <c r="E132" s="283"/>
      <c r="F132" s="284">
        <f>F31</f>
        <v>0</v>
      </c>
    </row>
    <row r="133" spans="1:6" ht="19.5" customHeight="1">
      <c r="A133" s="293"/>
      <c r="B133" s="257"/>
      <c r="C133" s="282"/>
      <c r="D133" s="269"/>
      <c r="E133" s="283"/>
      <c r="F133" s="284"/>
    </row>
    <row r="134" spans="1:6" ht="19.5" customHeight="1">
      <c r="A134" s="293" t="s">
        <v>19</v>
      </c>
      <c r="B134" s="256" t="s">
        <v>29</v>
      </c>
      <c r="C134" s="282" t="s">
        <v>67</v>
      </c>
      <c r="D134" s="269"/>
      <c r="F134" s="285">
        <f>F69</f>
        <v>0</v>
      </c>
    </row>
    <row r="135" spans="1:6" ht="19.5" customHeight="1">
      <c r="A135" s="293"/>
      <c r="B135" s="256"/>
      <c r="C135" s="282"/>
      <c r="D135" s="269"/>
      <c r="F135" s="285"/>
    </row>
    <row r="136" spans="1:6" ht="19.5" customHeight="1">
      <c r="A136" s="293" t="s">
        <v>28</v>
      </c>
      <c r="B136" s="256" t="s">
        <v>9</v>
      </c>
      <c r="C136" s="282" t="s">
        <v>67</v>
      </c>
      <c r="D136" s="269"/>
      <c r="F136" s="285">
        <f>F99</f>
        <v>0</v>
      </c>
    </row>
    <row r="137" spans="1:6" ht="19.5" customHeight="1">
      <c r="A137" s="293"/>
      <c r="B137" s="256"/>
      <c r="C137" s="282"/>
      <c r="D137" s="269"/>
      <c r="F137" s="285"/>
    </row>
    <row r="138" spans="1:6" ht="19.5" customHeight="1">
      <c r="A138" s="293" t="s">
        <v>40</v>
      </c>
      <c r="B138" s="256" t="s">
        <v>41</v>
      </c>
      <c r="C138" s="282" t="s">
        <v>67</v>
      </c>
      <c r="D138" s="269"/>
      <c r="F138" s="284">
        <f>F123</f>
        <v>0</v>
      </c>
    </row>
    <row r="139" spans="1:6" ht="12.75">
      <c r="A139" s="288"/>
      <c r="B139" s="248"/>
      <c r="C139" s="261"/>
      <c r="D139" s="262"/>
      <c r="E139" s="263"/>
      <c r="F139" s="94"/>
    </row>
    <row r="140" spans="1:6" ht="30" customHeight="1">
      <c r="A140" s="276" t="s">
        <v>68</v>
      </c>
      <c r="B140" s="251" t="s">
        <v>79</v>
      </c>
      <c r="C140" s="273" t="s">
        <v>67</v>
      </c>
      <c r="D140" s="274"/>
      <c r="E140" s="278"/>
      <c r="F140" s="275">
        <f>SUM(F132:F138)</f>
        <v>0</v>
      </c>
    </row>
    <row r="141" spans="1:6" ht="12.75">
      <c r="A141" s="288"/>
      <c r="B141" s="91"/>
      <c r="C141" s="261"/>
      <c r="D141" s="262"/>
      <c r="E141" s="94"/>
      <c r="F141" s="94"/>
    </row>
    <row r="142" spans="1:6" ht="12.75">
      <c r="A142" s="288"/>
      <c r="B142" s="91"/>
      <c r="C142" s="261"/>
      <c r="D142" s="262"/>
      <c r="E142" s="263"/>
      <c r="F142" s="94"/>
    </row>
    <row r="143" spans="2:6" ht="12.75">
      <c r="B143" s="249"/>
      <c r="C143" s="92"/>
      <c r="D143" s="95"/>
      <c r="E143" s="92"/>
      <c r="F143" s="94"/>
    </row>
    <row r="144" spans="1:6" ht="12.75">
      <c r="A144" s="288"/>
      <c r="B144" s="249"/>
      <c r="C144" s="261"/>
      <c r="D144" s="262"/>
      <c r="E144" s="262"/>
      <c r="F144" s="267"/>
    </row>
    <row r="157" spans="1:6" ht="12.75">
      <c r="A157" s="288"/>
      <c r="B157" s="255"/>
      <c r="C157" s="261"/>
      <c r="D157" s="262"/>
      <c r="E157" s="262"/>
      <c r="F157" s="267"/>
    </row>
    <row r="158" spans="1:6" ht="12.75">
      <c r="A158" s="288"/>
      <c r="B158" s="248"/>
      <c r="C158" s="261"/>
      <c r="D158" s="262"/>
      <c r="E158" s="262"/>
      <c r="F158" s="267"/>
    </row>
    <row r="159" spans="1:6" ht="12.75">
      <c r="A159" s="96"/>
      <c r="B159" s="91"/>
      <c r="C159" s="261"/>
      <c r="D159" s="262"/>
      <c r="E159" s="263"/>
      <c r="F159" s="267"/>
    </row>
    <row r="160" spans="1:6" ht="12.75">
      <c r="A160" s="96"/>
      <c r="B160" s="248"/>
      <c r="C160" s="261"/>
      <c r="D160" s="262"/>
      <c r="E160" s="263"/>
      <c r="F160" s="94"/>
    </row>
    <row r="161" spans="1:6" ht="12.75">
      <c r="A161" s="96"/>
      <c r="B161" s="91"/>
      <c r="C161" s="261"/>
      <c r="D161" s="262"/>
      <c r="E161" s="263"/>
      <c r="F161" s="94"/>
    </row>
    <row r="162" spans="1:6" ht="12.75">
      <c r="A162" s="96"/>
      <c r="B162" s="248"/>
      <c r="C162" s="261"/>
      <c r="D162" s="262"/>
      <c r="E162" s="263"/>
      <c r="F162" s="94"/>
    </row>
    <row r="163" spans="1:6" ht="12.75">
      <c r="A163" s="96"/>
      <c r="B163" s="91"/>
      <c r="C163" s="261"/>
      <c r="D163" s="262"/>
      <c r="E163" s="263"/>
      <c r="F163" s="94"/>
    </row>
    <row r="164" spans="1:6" ht="12.75">
      <c r="A164" s="96"/>
      <c r="B164" s="91"/>
      <c r="C164" s="261"/>
      <c r="D164" s="262"/>
      <c r="E164" s="263"/>
      <c r="F164" s="94"/>
    </row>
    <row r="165" spans="1:6" ht="12.75">
      <c r="A165" s="96"/>
      <c r="B165" s="91"/>
      <c r="C165" s="261"/>
      <c r="D165" s="262"/>
      <c r="E165" s="263"/>
      <c r="F165" s="94"/>
    </row>
    <row r="166" spans="1:6" ht="12.75">
      <c r="A166" s="96"/>
      <c r="B166" s="248"/>
      <c r="C166" s="261"/>
      <c r="D166" s="262"/>
      <c r="E166" s="263"/>
      <c r="F166" s="94"/>
    </row>
    <row r="167" spans="1:6" ht="12.75">
      <c r="A167" s="96"/>
      <c r="B167" s="91"/>
      <c r="C167" s="261"/>
      <c r="D167" s="262"/>
      <c r="E167" s="263"/>
      <c r="F167" s="94"/>
    </row>
    <row r="168" spans="1:6" ht="12.75">
      <c r="A168" s="96"/>
      <c r="B168" s="91"/>
      <c r="C168" s="261"/>
      <c r="D168" s="262"/>
      <c r="E168" s="263"/>
      <c r="F168" s="94"/>
    </row>
    <row r="169" spans="1:6" ht="12.75">
      <c r="A169" s="96"/>
      <c r="B169" s="91"/>
      <c r="C169" s="261"/>
      <c r="D169" s="262"/>
      <c r="E169" s="263"/>
      <c r="F169" s="94"/>
    </row>
    <row r="170" spans="1:6" ht="12.75">
      <c r="A170" s="96"/>
      <c r="B170" s="91"/>
      <c r="C170" s="261"/>
      <c r="D170" s="262"/>
      <c r="E170" s="263"/>
      <c r="F170" s="94"/>
    </row>
    <row r="171" spans="1:6" ht="12.75">
      <c r="A171" s="96"/>
      <c r="B171" s="91"/>
      <c r="C171" s="261"/>
      <c r="D171" s="262"/>
      <c r="E171" s="263"/>
      <c r="F171" s="94"/>
    </row>
    <row r="172" spans="1:6" ht="12.75">
      <c r="A172" s="288"/>
      <c r="B172" s="248"/>
      <c r="C172" s="261"/>
      <c r="D172" s="262"/>
      <c r="E172" s="263"/>
      <c r="F172" s="94"/>
    </row>
    <row r="173" spans="1:6" ht="12.75">
      <c r="A173" s="288"/>
      <c r="B173" s="258"/>
      <c r="C173" s="261"/>
      <c r="D173" s="262"/>
      <c r="E173" s="263"/>
      <c r="F173" s="94"/>
    </row>
    <row r="174" spans="1:6" ht="12.75">
      <c r="A174" s="288"/>
      <c r="B174" s="91"/>
      <c r="C174" s="261"/>
      <c r="D174" s="262"/>
      <c r="E174" s="263"/>
      <c r="F174" s="94"/>
    </row>
    <row r="175" spans="1:6" ht="12.75">
      <c r="A175" s="288"/>
      <c r="B175" s="91"/>
      <c r="C175" s="261"/>
      <c r="D175" s="262"/>
      <c r="E175" s="263"/>
      <c r="F175" s="94"/>
    </row>
    <row r="176" spans="1:6" ht="12.75">
      <c r="A176" s="288"/>
      <c r="B176" s="91"/>
      <c r="C176" s="261"/>
      <c r="D176" s="262"/>
      <c r="E176" s="263"/>
      <c r="F176" s="267"/>
    </row>
    <row r="177" spans="1:6" ht="12.75">
      <c r="A177" s="288"/>
      <c r="B177" s="248"/>
      <c r="C177" s="261"/>
      <c r="D177" s="262"/>
      <c r="E177" s="263"/>
      <c r="F177" s="267"/>
    </row>
    <row r="178" spans="1:6" ht="12.75">
      <c r="A178" s="288"/>
      <c r="B178" s="248"/>
      <c r="C178" s="261"/>
      <c r="D178" s="262"/>
      <c r="E178" s="263"/>
      <c r="F178" s="263"/>
    </row>
    <row r="179" spans="1:6" ht="12.75">
      <c r="A179" s="288"/>
      <c r="B179" s="248"/>
      <c r="C179" s="261"/>
      <c r="D179" s="262"/>
      <c r="E179" s="263"/>
      <c r="F179" s="263"/>
    </row>
    <row r="180" spans="1:6" ht="12.75">
      <c r="A180" s="288"/>
      <c r="B180" s="248"/>
      <c r="C180" s="261"/>
      <c r="D180" s="262"/>
      <c r="E180" s="263"/>
      <c r="F180" s="263"/>
    </row>
    <row r="181" spans="1:6" ht="12.75">
      <c r="A181" s="288"/>
      <c r="B181" s="248"/>
      <c r="D181" s="286"/>
      <c r="E181" s="263"/>
      <c r="F181" s="263"/>
    </row>
    <row r="182" spans="1:6" ht="12.75">
      <c r="A182" s="288"/>
      <c r="B182" s="248"/>
      <c r="C182" s="261"/>
      <c r="D182" s="262"/>
      <c r="E182" s="263"/>
      <c r="F182" s="263"/>
    </row>
    <row r="183" spans="1:6" ht="12.75">
      <c r="A183" s="288"/>
      <c r="B183" s="248"/>
      <c r="C183" s="261"/>
      <c r="D183" s="262"/>
      <c r="E183" s="263"/>
      <c r="F183" s="263"/>
    </row>
    <row r="184" spans="1:6" ht="12.75">
      <c r="A184" s="288"/>
      <c r="B184" s="248"/>
      <c r="D184" s="286"/>
      <c r="E184" s="263"/>
      <c r="F184" s="263"/>
    </row>
    <row r="185" spans="1:6" ht="12.75">
      <c r="A185" s="288"/>
      <c r="B185" s="248"/>
      <c r="C185" s="261"/>
      <c r="D185" s="262"/>
      <c r="E185" s="263"/>
      <c r="F185" s="263"/>
    </row>
    <row r="186" spans="1:6" ht="12.75">
      <c r="A186" s="288"/>
      <c r="B186" s="248"/>
      <c r="C186" s="261"/>
      <c r="D186" s="262"/>
      <c r="E186" s="263"/>
      <c r="F186" s="263"/>
    </row>
    <row r="187" spans="3:6" ht="12.75">
      <c r="C187" s="261"/>
      <c r="D187" s="262"/>
      <c r="E187" s="263"/>
      <c r="F187" s="263"/>
    </row>
    <row r="190" ht="12.75">
      <c r="B190" s="249"/>
    </row>
    <row r="192" ht="12.75">
      <c r="B192" s="249"/>
    </row>
  </sheetData>
  <sheetProtection password="D371" sheet="1"/>
  <printOptions/>
  <pageMargins left="0.984251968503937" right="0.3937007874015748" top="0.5905511811023623" bottom="0.3937007874015748" header="0.31496062992125984" footer="0.31496062992125984"/>
  <pageSetup horizontalDpi="300" verticalDpi="300" orientation="portrait" paperSize="9" r:id="rId1"/>
  <headerFooter>
    <oddFooter>&amp;R&amp;9&amp;P</oddFooter>
  </headerFooter>
  <rowBreaks count="3" manualBreakCount="3">
    <brk id="32" max="255" man="1"/>
    <brk id="69" max="255" man="1"/>
    <brk id="126" max="255" man="1"/>
  </rowBreaks>
</worksheet>
</file>

<file path=xl/worksheets/sheet2.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8">
      <selection activeCell="D20" sqref="D20"/>
    </sheetView>
  </sheetViews>
  <sheetFormatPr defaultColWidth="9.140625" defaultRowHeight="12.75"/>
  <cols>
    <col min="1" max="1" width="4.140625" style="67" customWidth="1"/>
    <col min="2" max="2" width="43.421875" style="228" customWidth="1"/>
    <col min="3" max="3" width="7.140625" style="40" customWidth="1"/>
    <col min="5" max="5" width="10.7109375" style="0" customWidth="1"/>
    <col min="6" max="6" width="12.57421875" style="175" customWidth="1"/>
  </cols>
  <sheetData>
    <row r="1" spans="1:6" ht="12.75">
      <c r="A1" s="49"/>
      <c r="B1" s="294"/>
      <c r="C1" s="14"/>
      <c r="D1" s="53"/>
      <c r="E1" s="1"/>
      <c r="F1" s="160"/>
    </row>
    <row r="2" spans="1:6" ht="25.5">
      <c r="A2" s="298" t="s">
        <v>98</v>
      </c>
      <c r="B2" s="295" t="s">
        <v>292</v>
      </c>
      <c r="C2" s="14"/>
      <c r="D2" s="50"/>
      <c r="E2" s="20"/>
      <c r="F2" s="161"/>
    </row>
    <row r="3" spans="1:6" ht="12.75">
      <c r="A3" s="49"/>
      <c r="B3" s="294"/>
      <c r="C3" s="14"/>
      <c r="D3" s="53"/>
      <c r="E3" s="1"/>
      <c r="F3" s="160"/>
    </row>
    <row r="4" spans="1:6" ht="12.75">
      <c r="A4" s="49"/>
      <c r="B4" s="294"/>
      <c r="C4" s="14"/>
      <c r="D4" s="53"/>
      <c r="E4" s="1"/>
      <c r="F4" s="160"/>
    </row>
    <row r="5" spans="1:6" ht="25.5">
      <c r="A5" s="64"/>
      <c r="B5" s="4" t="s">
        <v>82</v>
      </c>
      <c r="C5" s="12"/>
      <c r="D5" s="7"/>
      <c r="E5" s="6"/>
      <c r="F5" s="162"/>
    </row>
    <row r="6" spans="1:6" ht="120" customHeight="1">
      <c r="A6" s="64"/>
      <c r="B6" s="4" t="s">
        <v>237</v>
      </c>
      <c r="C6" s="12"/>
      <c r="D6" s="7"/>
      <c r="E6" s="6"/>
      <c r="F6" s="162"/>
    </row>
    <row r="7" spans="1:6" ht="79.5" customHeight="1">
      <c r="A7" s="49"/>
      <c r="B7" s="4" t="s">
        <v>83</v>
      </c>
      <c r="C7" s="9"/>
      <c r="D7" s="51"/>
      <c r="E7" s="9"/>
      <c r="F7" s="163"/>
    </row>
    <row r="8" spans="1:6" ht="38.25">
      <c r="A8" s="49"/>
      <c r="B8" s="4" t="s">
        <v>84</v>
      </c>
      <c r="C8" s="9"/>
      <c r="D8" s="51"/>
      <c r="E8" s="9"/>
      <c r="F8" s="163"/>
    </row>
    <row r="9" spans="1:6" ht="38.25">
      <c r="A9" s="64"/>
      <c r="B9" s="4" t="s">
        <v>85</v>
      </c>
      <c r="C9" s="12"/>
      <c r="D9" s="7"/>
      <c r="E9" s="10"/>
      <c r="F9" s="164"/>
    </row>
    <row r="10" spans="1:6" ht="12.75">
      <c r="A10" s="64"/>
      <c r="B10" s="4" t="s">
        <v>86</v>
      </c>
      <c r="C10" s="12"/>
      <c r="D10" s="7"/>
      <c r="E10" s="10"/>
      <c r="F10" s="164"/>
    </row>
    <row r="11" spans="1:6" ht="25.5">
      <c r="A11" s="64"/>
      <c r="B11" s="4" t="s">
        <v>87</v>
      </c>
      <c r="C11" s="12"/>
      <c r="D11" s="7"/>
      <c r="E11" s="10"/>
      <c r="F11" s="164"/>
    </row>
    <row r="12" spans="1:6" ht="12.75">
      <c r="A12" s="64"/>
      <c r="B12" s="4" t="s">
        <v>88</v>
      </c>
      <c r="C12" s="12"/>
      <c r="D12" s="7"/>
      <c r="E12" s="10"/>
      <c r="F12" s="164"/>
    </row>
    <row r="13" spans="1:6" ht="12.75">
      <c r="A13" s="64"/>
      <c r="B13" s="4" t="s">
        <v>89</v>
      </c>
      <c r="C13" s="12"/>
      <c r="D13" s="7"/>
      <c r="E13" s="10"/>
      <c r="F13" s="164"/>
    </row>
    <row r="14" spans="1:6" ht="12.75">
      <c r="A14" s="64"/>
      <c r="B14" s="4" t="s">
        <v>90</v>
      </c>
      <c r="C14" s="12"/>
      <c r="D14" s="7"/>
      <c r="E14" s="10"/>
      <c r="F14" s="164"/>
    </row>
    <row r="15" spans="1:6" ht="38.25">
      <c r="A15" s="64"/>
      <c r="B15" s="4" t="s">
        <v>91</v>
      </c>
      <c r="C15" s="12"/>
      <c r="D15" s="7"/>
      <c r="E15" s="10"/>
      <c r="F15" s="164"/>
    </row>
    <row r="16" spans="1:6" ht="12.75">
      <c r="A16" s="64"/>
      <c r="B16" s="4"/>
      <c r="C16" s="12"/>
      <c r="D16" s="7"/>
      <c r="E16" s="10"/>
      <c r="F16" s="164"/>
    </row>
    <row r="17" spans="1:6" ht="20.25" customHeight="1">
      <c r="A17" s="12"/>
      <c r="B17" s="296" t="s">
        <v>92</v>
      </c>
      <c r="C17" s="12"/>
      <c r="D17" s="31"/>
      <c r="E17" s="2"/>
      <c r="F17" s="165"/>
    </row>
    <row r="18" spans="1:6" s="61" customFormat="1" ht="114.75">
      <c r="A18" s="17"/>
      <c r="B18" s="4" t="s">
        <v>93</v>
      </c>
      <c r="C18" s="17"/>
      <c r="D18" s="52"/>
      <c r="E18" s="3"/>
      <c r="F18" s="166"/>
    </row>
    <row r="19" spans="1:6" ht="357">
      <c r="A19" s="216" t="s">
        <v>14</v>
      </c>
      <c r="B19" s="4" t="s">
        <v>313</v>
      </c>
      <c r="C19" s="17"/>
      <c r="D19" s="11"/>
      <c r="E19" s="11"/>
      <c r="F19" s="167"/>
    </row>
    <row r="20" spans="1:6" s="40" customFormat="1" ht="17.25" customHeight="1">
      <c r="A20" s="65"/>
      <c r="B20" s="217" t="s">
        <v>94</v>
      </c>
      <c r="C20" s="17" t="s">
        <v>95</v>
      </c>
      <c r="D20" s="18">
        <v>174</v>
      </c>
      <c r="E20" s="301"/>
      <c r="F20" s="168">
        <f>D20*E20</f>
        <v>0</v>
      </c>
    </row>
    <row r="21" spans="1:6" ht="12.75">
      <c r="A21" s="32"/>
      <c r="B21" s="4"/>
      <c r="C21" s="14"/>
      <c r="D21" s="53"/>
      <c r="E21" s="1"/>
      <c r="F21" s="160"/>
    </row>
    <row r="22" spans="1:6" ht="24.75" customHeight="1">
      <c r="A22" s="239" t="s">
        <v>98</v>
      </c>
      <c r="B22" s="240" t="s">
        <v>294</v>
      </c>
      <c r="C22" s="21"/>
      <c r="D22" s="16"/>
      <c r="E22" s="16"/>
      <c r="F22" s="169">
        <f>SUM(F20:F21)</f>
        <v>0</v>
      </c>
    </row>
    <row r="23" spans="2:6" ht="12.75">
      <c r="B23" s="297"/>
      <c r="C23" s="129"/>
      <c r="D23" s="130"/>
      <c r="E23" s="130"/>
      <c r="F23" s="170"/>
    </row>
    <row r="24" spans="2:6" ht="12.75">
      <c r="B24" s="297"/>
      <c r="C24" s="129"/>
      <c r="D24" s="130"/>
      <c r="E24" s="130"/>
      <c r="F24" s="170"/>
    </row>
    <row r="25" spans="2:6" ht="12.75">
      <c r="B25" s="297"/>
      <c r="C25" s="129"/>
      <c r="D25" s="130"/>
      <c r="E25" s="130"/>
      <c r="F25" s="170"/>
    </row>
    <row r="26" spans="2:6" ht="12.75">
      <c r="B26" s="126" t="s">
        <v>97</v>
      </c>
      <c r="C26" s="127"/>
      <c r="D26" s="128"/>
      <c r="E26" s="128"/>
      <c r="F26" s="172"/>
    </row>
    <row r="27" spans="2:6" ht="12.75">
      <c r="B27" s="56"/>
      <c r="C27" s="70"/>
      <c r="D27" s="56"/>
      <c r="E27" s="57"/>
      <c r="F27" s="173"/>
    </row>
    <row r="28" spans="1:6" ht="25.5">
      <c r="A28" s="105" t="s">
        <v>69</v>
      </c>
      <c r="B28" s="69" t="s">
        <v>294</v>
      </c>
      <c r="C28" s="71" t="s">
        <v>67</v>
      </c>
      <c r="D28" s="55"/>
      <c r="E28" s="58"/>
      <c r="F28" s="174">
        <f>F22</f>
        <v>0</v>
      </c>
    </row>
    <row r="29" spans="2:6" ht="12.75">
      <c r="B29" s="54"/>
      <c r="C29" s="71" t="s">
        <v>96</v>
      </c>
      <c r="D29" s="55"/>
      <c r="E29" s="58"/>
      <c r="F29" s="171" t="s">
        <v>96</v>
      </c>
    </row>
    <row r="30" spans="1:6" ht="30" customHeight="1">
      <c r="A30" s="25" t="s">
        <v>69</v>
      </c>
      <c r="B30" s="188" t="s">
        <v>293</v>
      </c>
      <c r="C30" s="72"/>
      <c r="D30" s="59"/>
      <c r="E30" s="60"/>
      <c r="F30" s="218">
        <f>SUM(F28:F29)</f>
        <v>0</v>
      </c>
    </row>
  </sheetData>
  <sheetProtection password="D371" sheet="1"/>
  <printOptions/>
  <pageMargins left="0.984251968503937" right="0.3937007874015748" top="0.7874015748031497" bottom="0.5905511811023623" header="0.31496062992125984" footer="0.31496062992125984"/>
  <pageSetup horizontalDpi="600" verticalDpi="600" orientation="portrait" paperSize="9"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F273"/>
  <sheetViews>
    <sheetView tabSelected="1" view="pageBreakPreview" zoomScaleSheetLayoutView="100" zoomScalePageLayoutView="0" workbookViewId="0" topLeftCell="A249">
      <selection activeCell="D254" sqref="D254"/>
    </sheetView>
  </sheetViews>
  <sheetFormatPr defaultColWidth="9.140625" defaultRowHeight="12.75"/>
  <cols>
    <col min="1" max="1" width="5.140625" style="104" bestFit="1" customWidth="1"/>
    <col min="2" max="2" width="44.7109375" style="0" customWidth="1"/>
    <col min="3" max="3" width="5.28125" style="67" customWidth="1"/>
    <col min="4" max="4" width="7.28125" style="313" customWidth="1"/>
    <col min="5" max="5" width="11.421875" style="0" customWidth="1"/>
    <col min="6" max="6" width="12.7109375" style="175" customWidth="1"/>
  </cols>
  <sheetData>
    <row r="1" spans="1:2" ht="12.75">
      <c r="A1" s="196" t="s">
        <v>70</v>
      </c>
      <c r="B1" s="63" t="s">
        <v>77</v>
      </c>
    </row>
    <row r="5" spans="1:6" ht="12.75">
      <c r="A5" s="68" t="s">
        <v>238</v>
      </c>
      <c r="B5" s="73" t="s">
        <v>115</v>
      </c>
      <c r="C5" s="74"/>
      <c r="D5" s="314"/>
      <c r="E5" s="315"/>
      <c r="F5" s="316"/>
    </row>
    <row r="6" spans="1:6" ht="12.75">
      <c r="A6" s="67"/>
      <c r="B6" s="73"/>
      <c r="C6" s="74"/>
      <c r="D6" s="314"/>
      <c r="E6" s="315"/>
      <c r="F6" s="316"/>
    </row>
    <row r="7" spans="1:6" ht="12.75">
      <c r="A7" s="67"/>
      <c r="B7" s="73"/>
      <c r="C7" s="74"/>
      <c r="D7" s="314"/>
      <c r="E7" s="315"/>
      <c r="F7" s="316"/>
    </row>
    <row r="8" spans="1:6" ht="12.75">
      <c r="A8" s="68" t="s">
        <v>14</v>
      </c>
      <c r="B8" s="97" t="s">
        <v>15</v>
      </c>
      <c r="C8" s="76"/>
      <c r="D8" s="317"/>
      <c r="E8" s="318"/>
      <c r="F8" s="319"/>
    </row>
    <row r="9" spans="2:6" ht="12.75">
      <c r="B9" s="73"/>
      <c r="C9" s="74"/>
      <c r="D9" s="314"/>
      <c r="E9" s="315"/>
      <c r="F9" s="316"/>
    </row>
    <row r="10" spans="1:6" ht="63.75">
      <c r="A10" s="100" t="s">
        <v>16</v>
      </c>
      <c r="B10" s="77" t="s">
        <v>117</v>
      </c>
      <c r="C10" s="76" t="s">
        <v>99</v>
      </c>
      <c r="D10" s="314">
        <v>126</v>
      </c>
      <c r="E10" s="337"/>
      <c r="F10" s="316">
        <f>D10*E10</f>
        <v>0</v>
      </c>
    </row>
    <row r="11" spans="2:6" ht="12.75">
      <c r="B11" s="79"/>
      <c r="C11" s="74"/>
      <c r="D11" s="314"/>
      <c r="E11" s="315"/>
      <c r="F11" s="316"/>
    </row>
    <row r="12" spans="1:6" ht="24.75" customHeight="1">
      <c r="A12" s="85" t="s">
        <v>14</v>
      </c>
      <c r="B12" s="98" t="s">
        <v>116</v>
      </c>
      <c r="C12" s="85" t="s">
        <v>67</v>
      </c>
      <c r="D12" s="320"/>
      <c r="E12" s="321"/>
      <c r="F12" s="322">
        <f>F10</f>
        <v>0</v>
      </c>
    </row>
    <row r="13" spans="1:6" ht="12.75">
      <c r="A13" s="67"/>
      <c r="B13" s="79"/>
      <c r="C13" s="74"/>
      <c r="D13" s="314"/>
      <c r="E13" s="315"/>
      <c r="F13" s="316"/>
    </row>
    <row r="14" spans="1:6" ht="12.75">
      <c r="A14" s="67"/>
      <c r="B14" s="79"/>
      <c r="C14" s="74"/>
      <c r="D14" s="314"/>
      <c r="E14" s="315"/>
      <c r="F14" s="316"/>
    </row>
    <row r="15" spans="1:6" ht="12.75">
      <c r="A15" s="67"/>
      <c r="B15" s="79"/>
      <c r="C15" s="74"/>
      <c r="D15" s="314"/>
      <c r="E15" s="315"/>
      <c r="F15" s="316"/>
    </row>
    <row r="16" spans="1:6" ht="12.75">
      <c r="A16" s="67"/>
      <c r="B16" s="79"/>
      <c r="C16" s="74"/>
      <c r="D16" s="314"/>
      <c r="E16" s="315"/>
      <c r="F16" s="316"/>
    </row>
    <row r="17" spans="1:6" ht="12.75">
      <c r="A17" s="68" t="s">
        <v>19</v>
      </c>
      <c r="B17" s="73" t="s">
        <v>29</v>
      </c>
      <c r="C17" s="74"/>
      <c r="D17" s="314"/>
      <c r="E17" s="315"/>
      <c r="F17" s="316"/>
    </row>
    <row r="18" spans="2:6" ht="12.75">
      <c r="B18" s="73"/>
      <c r="C18" s="74"/>
      <c r="D18" s="314"/>
      <c r="E18" s="315"/>
      <c r="F18" s="316"/>
    </row>
    <row r="19" spans="1:6" ht="127.5">
      <c r="A19" s="100" t="s">
        <v>20</v>
      </c>
      <c r="B19" s="78" t="s">
        <v>118</v>
      </c>
      <c r="C19" s="82" t="s">
        <v>17</v>
      </c>
      <c r="D19" s="108">
        <v>6</v>
      </c>
      <c r="E19" s="302"/>
      <c r="F19" s="316">
        <f>D19*E19</f>
        <v>0</v>
      </c>
    </row>
    <row r="20" spans="2:6" ht="12.75">
      <c r="B20" s="80"/>
      <c r="C20" s="82"/>
      <c r="D20" s="108"/>
      <c r="E20" s="109"/>
      <c r="F20" s="316"/>
    </row>
    <row r="21" spans="1:6" ht="140.25">
      <c r="A21" s="100" t="s">
        <v>21</v>
      </c>
      <c r="B21" s="78" t="s">
        <v>239</v>
      </c>
      <c r="C21" s="82" t="s">
        <v>100</v>
      </c>
      <c r="D21" s="108">
        <v>6</v>
      </c>
      <c r="E21" s="302"/>
      <c r="F21" s="316">
        <f>D21*E21</f>
        <v>0</v>
      </c>
    </row>
    <row r="22" spans="2:6" ht="12.75">
      <c r="B22" s="79"/>
      <c r="C22" s="74"/>
      <c r="D22" s="314"/>
      <c r="E22" s="315"/>
      <c r="F22" s="316"/>
    </row>
    <row r="23" spans="1:6" ht="24.75" customHeight="1">
      <c r="A23" s="85" t="s">
        <v>19</v>
      </c>
      <c r="B23" s="188" t="s">
        <v>39</v>
      </c>
      <c r="C23" s="106" t="s">
        <v>67</v>
      </c>
      <c r="D23" s="112"/>
      <c r="E23" s="323"/>
      <c r="F23" s="322">
        <f>SUM(F19:F21)</f>
        <v>0</v>
      </c>
    </row>
    <row r="24" spans="2:6" ht="12.75">
      <c r="B24" s="79"/>
      <c r="C24" s="74"/>
      <c r="D24" s="314"/>
      <c r="E24" s="315"/>
      <c r="F24" s="316"/>
    </row>
    <row r="25" spans="2:6" ht="12.75">
      <c r="B25" s="79"/>
      <c r="C25" s="74"/>
      <c r="D25" s="314"/>
      <c r="E25" s="315"/>
      <c r="F25" s="316"/>
    </row>
    <row r="26" spans="1:6" ht="12.75">
      <c r="A26" s="105" t="s">
        <v>28</v>
      </c>
      <c r="B26" s="307" t="s">
        <v>120</v>
      </c>
      <c r="C26" s="307"/>
      <c r="D26" s="307"/>
      <c r="E26" s="324"/>
      <c r="F26" s="325"/>
    </row>
    <row r="27" spans="2:6" ht="12.75">
      <c r="B27" s="83"/>
      <c r="C27" s="74"/>
      <c r="D27" s="314"/>
      <c r="E27" s="315"/>
      <c r="F27" s="316"/>
    </row>
    <row r="28" spans="1:6" ht="76.5">
      <c r="A28" s="220" t="s">
        <v>30</v>
      </c>
      <c r="B28" s="81" t="s">
        <v>101</v>
      </c>
      <c r="C28" s="82"/>
      <c r="D28" s="108"/>
      <c r="E28" s="109"/>
      <c r="F28" s="176"/>
    </row>
    <row r="29" spans="1:6" ht="18" customHeight="1">
      <c r="A29" s="33" t="s">
        <v>240</v>
      </c>
      <c r="B29" s="219" t="s">
        <v>102</v>
      </c>
      <c r="C29" s="82" t="s">
        <v>103</v>
      </c>
      <c r="D29" s="108">
        <v>24</v>
      </c>
      <c r="E29" s="302"/>
      <c r="F29" s="176">
        <f>D29*E29</f>
        <v>0</v>
      </c>
    </row>
    <row r="30" spans="1:6" ht="18" customHeight="1">
      <c r="A30" s="33" t="s">
        <v>241</v>
      </c>
      <c r="B30" s="219" t="s">
        <v>104</v>
      </c>
      <c r="C30" s="82" t="s">
        <v>103</v>
      </c>
      <c r="D30" s="108">
        <v>14</v>
      </c>
      <c r="E30" s="302"/>
      <c r="F30" s="176">
        <f>D30*E30</f>
        <v>0</v>
      </c>
    </row>
    <row r="31" spans="1:6" ht="18" customHeight="1">
      <c r="A31" s="33" t="s">
        <v>242</v>
      </c>
      <c r="B31" s="219" t="s">
        <v>105</v>
      </c>
      <c r="C31" s="82" t="s">
        <v>103</v>
      </c>
      <c r="D31" s="108">
        <v>32</v>
      </c>
      <c r="E31" s="302"/>
      <c r="F31" s="176">
        <f>D31*E31</f>
        <v>0</v>
      </c>
    </row>
    <row r="32" spans="1:6" ht="18" customHeight="1">
      <c r="A32" s="33" t="s">
        <v>243</v>
      </c>
      <c r="B32" s="219" t="s">
        <v>106</v>
      </c>
      <c r="C32" s="82" t="s">
        <v>103</v>
      </c>
      <c r="D32" s="108">
        <v>60</v>
      </c>
      <c r="E32" s="302"/>
      <c r="F32" s="176">
        <f>D32*E32</f>
        <v>0</v>
      </c>
    </row>
    <row r="33" spans="2:6" ht="12.75">
      <c r="B33" s="81"/>
      <c r="C33" s="82"/>
      <c r="D33" s="108"/>
      <c r="E33" s="109"/>
      <c r="F33" s="176"/>
    </row>
    <row r="34" spans="2:6" ht="12.75">
      <c r="B34" s="81"/>
      <c r="C34" s="82"/>
      <c r="D34" s="108"/>
      <c r="E34" s="109"/>
      <c r="F34" s="176"/>
    </row>
    <row r="35" spans="1:6" ht="165.75">
      <c r="A35" s="220" t="s">
        <v>31</v>
      </c>
      <c r="B35" s="78" t="s">
        <v>244</v>
      </c>
      <c r="C35" s="82"/>
      <c r="D35" s="108"/>
      <c r="E35" s="109"/>
      <c r="F35" s="176"/>
    </row>
    <row r="36" spans="1:6" ht="18" customHeight="1">
      <c r="A36" s="67"/>
      <c r="B36" s="219" t="s">
        <v>107</v>
      </c>
      <c r="C36" s="82" t="s">
        <v>103</v>
      </c>
      <c r="D36" s="108">
        <v>108</v>
      </c>
      <c r="E36" s="302"/>
      <c r="F36" s="176">
        <f>D36*E36</f>
        <v>0</v>
      </c>
    </row>
    <row r="37" spans="2:6" ht="12.75">
      <c r="B37" s="81"/>
      <c r="C37" s="82"/>
      <c r="D37" s="108"/>
      <c r="E37" s="109"/>
      <c r="F37" s="176"/>
    </row>
    <row r="38" spans="2:6" ht="12.75">
      <c r="B38" s="81"/>
      <c r="C38" s="82"/>
      <c r="D38" s="108"/>
      <c r="E38" s="109"/>
      <c r="F38" s="176"/>
    </row>
    <row r="39" spans="1:6" ht="76.5">
      <c r="A39" s="220" t="s">
        <v>32</v>
      </c>
      <c r="B39" s="78" t="s">
        <v>108</v>
      </c>
      <c r="C39" s="82"/>
      <c r="D39" s="108"/>
      <c r="E39" s="109"/>
      <c r="F39" s="176"/>
    </row>
    <row r="40" spans="2:6" ht="12.75">
      <c r="B40" s="78"/>
      <c r="C40" s="82"/>
      <c r="D40" s="108"/>
      <c r="E40" s="109"/>
      <c r="F40" s="176"/>
    </row>
    <row r="41" spans="1:6" ht="18" customHeight="1">
      <c r="A41" s="33" t="s">
        <v>240</v>
      </c>
      <c r="B41" s="219" t="s">
        <v>109</v>
      </c>
      <c r="C41" s="82" t="s">
        <v>2</v>
      </c>
      <c r="D41" s="108">
        <v>12</v>
      </c>
      <c r="E41" s="302"/>
      <c r="F41" s="176">
        <f>D41*E41</f>
        <v>0</v>
      </c>
    </row>
    <row r="42" spans="1:6" ht="18" customHeight="1">
      <c r="A42" s="33" t="s">
        <v>241</v>
      </c>
      <c r="B42" s="219" t="s">
        <v>110</v>
      </c>
      <c r="C42" s="82" t="s">
        <v>2</v>
      </c>
      <c r="D42" s="108">
        <v>12</v>
      </c>
      <c r="E42" s="302"/>
      <c r="F42" s="176">
        <f>D42*E42</f>
        <v>0</v>
      </c>
    </row>
    <row r="43" spans="2:6" ht="12.75">
      <c r="B43" s="81"/>
      <c r="C43" s="82"/>
      <c r="D43" s="108"/>
      <c r="E43" s="109"/>
      <c r="F43" s="176"/>
    </row>
    <row r="44" spans="2:6" ht="12.75">
      <c r="B44" s="81"/>
      <c r="C44" s="82"/>
      <c r="D44" s="108"/>
      <c r="E44" s="109"/>
      <c r="F44" s="176"/>
    </row>
    <row r="45" spans="1:6" ht="25.5">
      <c r="A45" s="220" t="s">
        <v>33</v>
      </c>
      <c r="B45" s="78" t="s">
        <v>111</v>
      </c>
      <c r="C45" s="82" t="s">
        <v>49</v>
      </c>
      <c r="D45" s="108">
        <v>108</v>
      </c>
      <c r="E45" s="302"/>
      <c r="F45" s="176">
        <f>D45*E45</f>
        <v>0</v>
      </c>
    </row>
    <row r="46" spans="2:6" ht="12.75">
      <c r="B46" s="78"/>
      <c r="C46" s="82"/>
      <c r="D46" s="108"/>
      <c r="E46" s="109"/>
      <c r="F46" s="176"/>
    </row>
    <row r="47" spans="2:6" ht="12.75">
      <c r="B47" s="78"/>
      <c r="C47" s="82"/>
      <c r="D47" s="108"/>
      <c r="E47" s="109"/>
      <c r="F47" s="176"/>
    </row>
    <row r="48" spans="1:6" ht="89.25">
      <c r="A48" s="220" t="s">
        <v>34</v>
      </c>
      <c r="B48" s="78" t="s">
        <v>112</v>
      </c>
      <c r="C48" s="82"/>
      <c r="D48" s="108"/>
      <c r="E48" s="109"/>
      <c r="F48" s="176"/>
    </row>
    <row r="49" spans="1:6" ht="18" customHeight="1">
      <c r="A49" s="67"/>
      <c r="B49" s="79" t="s">
        <v>113</v>
      </c>
      <c r="C49" s="82" t="s">
        <v>49</v>
      </c>
      <c r="D49" s="108">
        <v>126</v>
      </c>
      <c r="E49" s="302"/>
      <c r="F49" s="176">
        <f>D49*E49</f>
        <v>0</v>
      </c>
    </row>
    <row r="50" spans="2:6" ht="12.75">
      <c r="B50" s="78"/>
      <c r="C50" s="82"/>
      <c r="D50" s="108"/>
      <c r="E50" s="109"/>
      <c r="F50" s="176"/>
    </row>
    <row r="51" spans="1:6" ht="89.25">
      <c r="A51" s="220" t="s">
        <v>35</v>
      </c>
      <c r="B51" s="78" t="s">
        <v>114</v>
      </c>
      <c r="C51" s="74"/>
      <c r="D51" s="314"/>
      <c r="E51" s="315"/>
      <c r="F51" s="316"/>
    </row>
    <row r="52" spans="2:6" ht="12.75">
      <c r="B52" s="78" t="s">
        <v>113</v>
      </c>
      <c r="C52" s="82" t="s">
        <v>49</v>
      </c>
      <c r="D52" s="108">
        <v>126</v>
      </c>
      <c r="E52" s="302"/>
      <c r="F52" s="176">
        <f>D52*E52</f>
        <v>0</v>
      </c>
    </row>
    <row r="53" spans="2:6" ht="12.75">
      <c r="B53" s="73"/>
      <c r="C53" s="68"/>
      <c r="D53" s="326"/>
      <c r="E53" s="324"/>
      <c r="F53" s="316"/>
    </row>
    <row r="54" spans="1:6" ht="24.75" customHeight="1">
      <c r="A54" s="85" t="s">
        <v>28</v>
      </c>
      <c r="B54" s="98" t="s">
        <v>119</v>
      </c>
      <c r="C54" s="85" t="s">
        <v>67</v>
      </c>
      <c r="D54" s="320"/>
      <c r="E54" s="321"/>
      <c r="F54" s="322">
        <f>SUM(F29:F53)</f>
        <v>0</v>
      </c>
    </row>
    <row r="55" spans="1:6" ht="12.75">
      <c r="A55" s="74"/>
      <c r="B55" s="73"/>
      <c r="C55" s="68"/>
      <c r="D55" s="326"/>
      <c r="E55" s="324"/>
      <c r="F55" s="325"/>
    </row>
    <row r="56" spans="1:6" ht="12.75">
      <c r="A56" s="74"/>
      <c r="B56" s="73"/>
      <c r="C56" s="68"/>
      <c r="D56" s="326"/>
      <c r="E56" s="324"/>
      <c r="F56" s="325"/>
    </row>
    <row r="57" spans="1:6" ht="30" customHeight="1">
      <c r="A57" s="74"/>
      <c r="B57" s="73" t="s">
        <v>178</v>
      </c>
      <c r="C57" s="68"/>
      <c r="D57" s="326"/>
      <c r="E57" s="324"/>
      <c r="F57" s="325"/>
    </row>
    <row r="58" spans="1:6" ht="12.75">
      <c r="A58" s="67"/>
      <c r="B58" s="79"/>
      <c r="C58" s="74"/>
      <c r="D58" s="314"/>
      <c r="E58" s="315"/>
      <c r="F58" s="316"/>
    </row>
    <row r="59" spans="1:6" ht="19.5" customHeight="1">
      <c r="A59" s="68" t="s">
        <v>14</v>
      </c>
      <c r="B59" s="97" t="s">
        <v>15</v>
      </c>
      <c r="C59" s="37" t="s">
        <v>67</v>
      </c>
      <c r="D59" s="314"/>
      <c r="E59" s="315"/>
      <c r="F59" s="325">
        <f>F12</f>
        <v>0</v>
      </c>
    </row>
    <row r="60" spans="1:6" ht="19.5" customHeight="1">
      <c r="A60" s="68"/>
      <c r="B60" s="97"/>
      <c r="C60" s="37"/>
      <c r="D60" s="314"/>
      <c r="E60" s="315"/>
      <c r="F60" s="316"/>
    </row>
    <row r="61" spans="1:6" ht="19.5" customHeight="1">
      <c r="A61" s="68" t="s">
        <v>19</v>
      </c>
      <c r="B61" s="222" t="s">
        <v>39</v>
      </c>
      <c r="C61" s="37" t="s">
        <v>67</v>
      </c>
      <c r="D61" s="314"/>
      <c r="E61" s="315"/>
      <c r="F61" s="325">
        <f>F23</f>
        <v>0</v>
      </c>
    </row>
    <row r="62" spans="1:6" ht="19.5" customHeight="1">
      <c r="A62" s="68"/>
      <c r="B62" s="79"/>
      <c r="C62" s="37"/>
      <c r="D62" s="314"/>
      <c r="E62" s="315"/>
      <c r="F62" s="316"/>
    </row>
    <row r="63" spans="1:6" ht="19.5" customHeight="1">
      <c r="A63" s="68" t="s">
        <v>28</v>
      </c>
      <c r="B63" s="73" t="s">
        <v>119</v>
      </c>
      <c r="C63" s="37" t="s">
        <v>67</v>
      </c>
      <c r="D63" s="314"/>
      <c r="E63" s="315"/>
      <c r="F63" s="325">
        <f>F54</f>
        <v>0</v>
      </c>
    </row>
    <row r="64" spans="1:6" ht="12.75">
      <c r="A64" s="67"/>
      <c r="B64" s="79"/>
      <c r="C64" s="74"/>
      <c r="D64" s="314"/>
      <c r="E64" s="315"/>
      <c r="F64" s="316"/>
    </row>
    <row r="65" spans="1:6" ht="30" customHeight="1">
      <c r="A65" s="85" t="s">
        <v>238</v>
      </c>
      <c r="B65" s="98" t="s">
        <v>168</v>
      </c>
      <c r="C65" s="85" t="s">
        <v>67</v>
      </c>
      <c r="D65" s="327"/>
      <c r="E65" s="323"/>
      <c r="F65" s="322">
        <f>SUM(F59:F63)</f>
        <v>0</v>
      </c>
    </row>
    <row r="66" spans="1:6" ht="12.75">
      <c r="A66" s="67"/>
      <c r="B66" s="79"/>
      <c r="C66" s="74"/>
      <c r="D66" s="314"/>
      <c r="E66" s="315"/>
      <c r="F66" s="316"/>
    </row>
    <row r="67" spans="1:6" ht="12.75">
      <c r="A67" s="67"/>
      <c r="B67" s="79"/>
      <c r="C67" s="74"/>
      <c r="D67" s="314"/>
      <c r="E67" s="315"/>
      <c r="F67" s="316"/>
    </row>
    <row r="68" spans="1:6" ht="12.75">
      <c r="A68" s="67"/>
      <c r="B68" s="79"/>
      <c r="C68" s="74"/>
      <c r="D68" s="314"/>
      <c r="E68" s="315"/>
      <c r="F68" s="316"/>
    </row>
    <row r="69" spans="1:5" ht="12.75">
      <c r="A69" s="68" t="s">
        <v>245</v>
      </c>
      <c r="B69" s="73" t="s">
        <v>121</v>
      </c>
      <c r="C69" s="74"/>
      <c r="D69" s="314"/>
      <c r="E69" s="315"/>
    </row>
    <row r="70" spans="2:5" ht="12.75">
      <c r="B70" s="66"/>
      <c r="C70" s="68"/>
      <c r="D70" s="326"/>
      <c r="E70" s="324"/>
    </row>
    <row r="71" spans="1:6" ht="12.75">
      <c r="A71" s="68" t="s">
        <v>14</v>
      </c>
      <c r="B71" s="97" t="s">
        <v>15</v>
      </c>
      <c r="C71" s="76"/>
      <c r="D71" s="317"/>
      <c r="E71" s="318"/>
      <c r="F71" s="319"/>
    </row>
    <row r="72" spans="2:6" ht="12.75">
      <c r="B72" s="73"/>
      <c r="C72" s="74"/>
      <c r="D72" s="314"/>
      <c r="E72" s="315"/>
      <c r="F72" s="316"/>
    </row>
    <row r="73" spans="1:6" ht="63.75">
      <c r="A73" s="100" t="s">
        <v>16</v>
      </c>
      <c r="B73" s="77" t="s">
        <v>169</v>
      </c>
      <c r="C73" s="76" t="s">
        <v>99</v>
      </c>
      <c r="D73" s="314">
        <v>100</v>
      </c>
      <c r="E73" s="337"/>
      <c r="F73" s="316">
        <f>D73*E73</f>
        <v>0</v>
      </c>
    </row>
    <row r="74" spans="2:6" ht="12.75">
      <c r="B74" s="77"/>
      <c r="C74" s="76"/>
      <c r="D74" s="317"/>
      <c r="E74" s="318"/>
      <c r="F74" s="319"/>
    </row>
    <row r="75" spans="2:6" ht="12.75">
      <c r="B75" s="77"/>
      <c r="C75" s="76"/>
      <c r="D75" s="317"/>
      <c r="E75" s="318"/>
      <c r="F75" s="319"/>
    </row>
    <row r="76" spans="1:6" ht="127.5">
      <c r="A76" s="100" t="s">
        <v>170</v>
      </c>
      <c r="B76" s="77" t="s">
        <v>122</v>
      </c>
      <c r="C76" s="76" t="s">
        <v>17</v>
      </c>
      <c r="D76" s="314">
        <v>3</v>
      </c>
      <c r="E76" s="337"/>
      <c r="F76" s="316">
        <f>D76*E76</f>
        <v>0</v>
      </c>
    </row>
    <row r="77" spans="2:6" ht="12.75">
      <c r="B77" s="99"/>
      <c r="C77" s="74"/>
      <c r="D77" s="314"/>
      <c r="E77" s="315"/>
      <c r="F77" s="316"/>
    </row>
    <row r="78" spans="2:6" ht="12.75">
      <c r="B78" s="99"/>
      <c r="C78" s="74"/>
      <c r="D78" s="314"/>
      <c r="E78" s="315"/>
      <c r="F78" s="316"/>
    </row>
    <row r="79" spans="1:6" ht="38.25">
      <c r="A79" s="100" t="s">
        <v>171</v>
      </c>
      <c r="B79" s="101" t="s">
        <v>172</v>
      </c>
      <c r="C79" s="82" t="s">
        <v>103</v>
      </c>
      <c r="D79" s="108">
        <v>30</v>
      </c>
      <c r="E79" s="302"/>
      <c r="F79" s="176">
        <f>D79*E79</f>
        <v>0</v>
      </c>
    </row>
    <row r="80" spans="2:6" ht="12.75">
      <c r="B80" s="75"/>
      <c r="C80" s="76"/>
      <c r="D80" s="317"/>
      <c r="E80" s="318"/>
      <c r="F80" s="319"/>
    </row>
    <row r="81" spans="1:6" ht="24.75" customHeight="1">
      <c r="A81" s="85" t="s">
        <v>14</v>
      </c>
      <c r="B81" s="98" t="s">
        <v>18</v>
      </c>
      <c r="C81" s="85" t="s">
        <v>67</v>
      </c>
      <c r="D81" s="320"/>
      <c r="E81" s="321"/>
      <c r="F81" s="322">
        <f>SUM(F73:F79)</f>
        <v>0</v>
      </c>
    </row>
    <row r="82" spans="2:6" ht="12.75">
      <c r="B82" s="79"/>
      <c r="C82" s="74"/>
      <c r="D82" s="314"/>
      <c r="E82" s="315"/>
      <c r="F82" s="316"/>
    </row>
    <row r="83" spans="2:6" ht="12.75">
      <c r="B83" s="99"/>
      <c r="C83" s="74"/>
      <c r="D83" s="314"/>
      <c r="E83" s="315"/>
      <c r="F83" s="316"/>
    </row>
    <row r="84" spans="2:6" ht="12.75">
      <c r="B84" s="99"/>
      <c r="C84" s="74"/>
      <c r="D84" s="314"/>
      <c r="E84" s="315"/>
      <c r="F84" s="316"/>
    </row>
    <row r="85" spans="1:6" ht="12.75">
      <c r="A85" s="68" t="s">
        <v>19</v>
      </c>
      <c r="B85" s="97" t="s">
        <v>173</v>
      </c>
      <c r="C85" s="76"/>
      <c r="D85" s="317"/>
      <c r="E85" s="318"/>
      <c r="F85" s="319"/>
    </row>
    <row r="86" spans="1:6" ht="12.75">
      <c r="A86" s="68"/>
      <c r="B86" s="97"/>
      <c r="C86" s="76"/>
      <c r="D86" s="317"/>
      <c r="E86" s="318"/>
      <c r="F86" s="319"/>
    </row>
    <row r="87" spans="1:6" ht="102">
      <c r="A87" s="100" t="s">
        <v>20</v>
      </c>
      <c r="B87" s="102" t="s">
        <v>246</v>
      </c>
      <c r="C87" s="74" t="s">
        <v>123</v>
      </c>
      <c r="D87" s="314">
        <v>37</v>
      </c>
      <c r="E87" s="337"/>
      <c r="F87" s="316">
        <f>D87*E87</f>
        <v>0</v>
      </c>
    </row>
    <row r="88" spans="2:6" ht="12.75">
      <c r="B88" s="73"/>
      <c r="C88" s="74"/>
      <c r="D88" s="314"/>
      <c r="E88" s="315"/>
      <c r="F88" s="316"/>
    </row>
    <row r="89" spans="2:6" ht="12.75">
      <c r="B89" s="73"/>
      <c r="C89" s="74"/>
      <c r="D89" s="314"/>
      <c r="E89" s="315"/>
      <c r="F89" s="316"/>
    </row>
    <row r="90" spans="1:6" ht="191.25">
      <c r="A90" s="100" t="s">
        <v>21</v>
      </c>
      <c r="B90" s="221" t="s">
        <v>247</v>
      </c>
      <c r="C90" s="82" t="s">
        <v>124</v>
      </c>
      <c r="D90" s="108">
        <v>4.5</v>
      </c>
      <c r="E90" s="302"/>
      <c r="F90" s="316">
        <f>D90*E90</f>
        <v>0</v>
      </c>
    </row>
    <row r="91" spans="2:6" ht="12.75">
      <c r="B91" s="82"/>
      <c r="C91" s="82"/>
      <c r="D91" s="108"/>
      <c r="E91" s="109"/>
      <c r="F91" s="316"/>
    </row>
    <row r="92" spans="2:6" ht="12.75">
      <c r="B92" s="82"/>
      <c r="C92" s="82"/>
      <c r="D92" s="108"/>
      <c r="E92" s="109"/>
      <c r="F92" s="316"/>
    </row>
    <row r="93" spans="1:6" ht="183.75" customHeight="1">
      <c r="A93" s="100" t="s">
        <v>22</v>
      </c>
      <c r="B93" s="102" t="s">
        <v>248</v>
      </c>
      <c r="C93" s="82" t="s">
        <v>124</v>
      </c>
      <c r="D93" s="108">
        <v>25</v>
      </c>
      <c r="E93" s="302"/>
      <c r="F93" s="316">
        <f>D93*E93</f>
        <v>0</v>
      </c>
    </row>
    <row r="94" spans="2:6" ht="12.75">
      <c r="B94" s="82"/>
      <c r="C94" s="82"/>
      <c r="D94" s="108"/>
      <c r="E94" s="109"/>
      <c r="F94" s="316"/>
    </row>
    <row r="95" spans="2:6" ht="12.75">
      <c r="B95" s="82"/>
      <c r="C95" s="82"/>
      <c r="D95" s="108"/>
      <c r="E95" s="109"/>
      <c r="F95" s="316"/>
    </row>
    <row r="96" spans="1:6" ht="103.5">
      <c r="A96" s="220" t="s">
        <v>23</v>
      </c>
      <c r="B96" s="78" t="s">
        <v>249</v>
      </c>
      <c r="C96" s="74" t="s">
        <v>125</v>
      </c>
      <c r="D96" s="314">
        <v>1.5</v>
      </c>
      <c r="E96" s="337"/>
      <c r="F96" s="316">
        <f>D96*E96</f>
        <v>0</v>
      </c>
    </row>
    <row r="97" spans="2:6" ht="12.75">
      <c r="B97" s="103"/>
      <c r="C97" s="74"/>
      <c r="D97" s="314"/>
      <c r="E97" s="315"/>
      <c r="F97" s="316"/>
    </row>
    <row r="98" spans="2:6" ht="12.75">
      <c r="B98" s="103"/>
      <c r="C98" s="74"/>
      <c r="D98" s="314"/>
      <c r="E98" s="315"/>
      <c r="F98" s="316"/>
    </row>
    <row r="99" spans="1:6" ht="146.25" customHeight="1">
      <c r="A99" s="100" t="s">
        <v>24</v>
      </c>
      <c r="B99" s="78" t="s">
        <v>250</v>
      </c>
      <c r="C99" s="74" t="s">
        <v>125</v>
      </c>
      <c r="D99" s="314">
        <v>14</v>
      </c>
      <c r="E99" s="337"/>
      <c r="F99" s="316">
        <f>D99*E99</f>
        <v>0</v>
      </c>
    </row>
    <row r="100" spans="2:6" ht="12.75">
      <c r="B100" s="103"/>
      <c r="C100" s="74"/>
      <c r="D100" s="314"/>
      <c r="E100" s="315"/>
      <c r="F100" s="316"/>
    </row>
    <row r="101" spans="1:6" ht="129">
      <c r="A101" s="100" t="s">
        <v>25</v>
      </c>
      <c r="B101" s="121" t="s">
        <v>251</v>
      </c>
      <c r="C101" s="74" t="s">
        <v>125</v>
      </c>
      <c r="D101" s="314">
        <v>1.5</v>
      </c>
      <c r="E101" s="337"/>
      <c r="F101" s="316">
        <f>D101*E101</f>
        <v>0</v>
      </c>
    </row>
    <row r="102" spans="2:6" ht="12.75">
      <c r="B102" s="103"/>
      <c r="C102" s="74"/>
      <c r="D102" s="314"/>
      <c r="E102" s="315"/>
      <c r="F102" s="316"/>
    </row>
    <row r="103" spans="2:6" ht="12.75">
      <c r="B103" s="103"/>
      <c r="C103" s="74"/>
      <c r="D103" s="314"/>
      <c r="E103" s="315"/>
      <c r="F103" s="316"/>
    </row>
    <row r="104" spans="1:6" ht="104.25" customHeight="1">
      <c r="A104" s="100" t="s">
        <v>26</v>
      </c>
      <c r="B104" s="78" t="s">
        <v>252</v>
      </c>
      <c r="C104" s="74" t="s">
        <v>125</v>
      </c>
      <c r="D104" s="314">
        <v>29</v>
      </c>
      <c r="E104" s="337"/>
      <c r="F104" s="316">
        <f>D104*E104</f>
        <v>0</v>
      </c>
    </row>
    <row r="105" ht="12.75">
      <c r="B105" s="79"/>
    </row>
    <row r="106" spans="1:6" ht="24.75" customHeight="1">
      <c r="A106" s="85" t="s">
        <v>19</v>
      </c>
      <c r="B106" s="98" t="s">
        <v>174</v>
      </c>
      <c r="C106" s="85" t="s">
        <v>67</v>
      </c>
      <c r="D106" s="320"/>
      <c r="E106" s="321"/>
      <c r="F106" s="322">
        <f>SUM(F87:F104)</f>
        <v>0</v>
      </c>
    </row>
    <row r="107" spans="1:6" ht="12.75">
      <c r="A107" s="67"/>
      <c r="B107" s="73"/>
      <c r="C107" s="74"/>
      <c r="D107" s="314"/>
      <c r="E107" s="315"/>
      <c r="F107" s="316"/>
    </row>
    <row r="108" spans="1:6" ht="12.75">
      <c r="A108" s="67"/>
      <c r="B108" s="73"/>
      <c r="C108" s="74"/>
      <c r="D108" s="314"/>
      <c r="E108" s="315"/>
      <c r="F108" s="316"/>
    </row>
    <row r="109" spans="1:6" ht="12.75">
      <c r="A109" s="67"/>
      <c r="B109" s="73"/>
      <c r="C109" s="74"/>
      <c r="D109" s="314"/>
      <c r="E109" s="315"/>
      <c r="F109" s="316"/>
    </row>
    <row r="110" spans="1:6" ht="12.75">
      <c r="A110" s="68" t="s">
        <v>28</v>
      </c>
      <c r="B110" s="73" t="s">
        <v>29</v>
      </c>
      <c r="C110" s="74"/>
      <c r="D110" s="314"/>
      <c r="E110" s="315"/>
      <c r="F110" s="316"/>
    </row>
    <row r="111" spans="1:6" ht="12.75">
      <c r="A111" s="68"/>
      <c r="B111" s="73"/>
      <c r="C111" s="74"/>
      <c r="D111" s="314"/>
      <c r="E111" s="315"/>
      <c r="F111" s="316"/>
    </row>
    <row r="112" spans="1:6" ht="127.5">
      <c r="A112" s="100" t="s">
        <v>30</v>
      </c>
      <c r="B112" s="78" t="s">
        <v>253</v>
      </c>
      <c r="C112" s="82" t="s">
        <v>123</v>
      </c>
      <c r="D112" s="314">
        <v>12</v>
      </c>
      <c r="E112" s="302"/>
      <c r="F112" s="316">
        <f>D112*E112</f>
        <v>0</v>
      </c>
    </row>
    <row r="113" spans="2:6" ht="12.75">
      <c r="B113" s="73"/>
      <c r="C113" s="74"/>
      <c r="D113" s="314"/>
      <c r="E113" s="315"/>
      <c r="F113" s="316"/>
    </row>
    <row r="114" spans="2:6" ht="12.75">
      <c r="B114" s="73"/>
      <c r="C114" s="74"/>
      <c r="D114" s="314"/>
      <c r="E114" s="315"/>
      <c r="F114" s="316"/>
    </row>
    <row r="115" spans="1:6" ht="114.75">
      <c r="A115" s="100" t="s">
        <v>31</v>
      </c>
      <c r="B115" s="78" t="s">
        <v>254</v>
      </c>
      <c r="C115" s="82" t="s">
        <v>126</v>
      </c>
      <c r="D115" s="314">
        <v>24</v>
      </c>
      <c r="E115" s="302"/>
      <c r="F115" s="316">
        <f>D115*E115</f>
        <v>0</v>
      </c>
    </row>
    <row r="116" spans="2:6" ht="12.75">
      <c r="B116" s="73"/>
      <c r="C116" s="74"/>
      <c r="D116" s="314"/>
      <c r="E116" s="315"/>
      <c r="F116" s="316"/>
    </row>
    <row r="117" spans="2:6" ht="12.75">
      <c r="B117" s="73"/>
      <c r="C117" s="74"/>
      <c r="D117" s="314"/>
      <c r="E117" s="315"/>
      <c r="F117" s="316"/>
    </row>
    <row r="118" spans="1:6" ht="267.75">
      <c r="A118" s="100" t="s">
        <v>32</v>
      </c>
      <c r="B118" s="78" t="s">
        <v>255</v>
      </c>
      <c r="C118" s="82" t="s">
        <v>17</v>
      </c>
      <c r="D118" s="108">
        <v>1</v>
      </c>
      <c r="E118" s="302"/>
      <c r="F118" s="316">
        <f>D118*E118</f>
        <v>0</v>
      </c>
    </row>
    <row r="119" spans="2:6" ht="12.75">
      <c r="B119" s="73"/>
      <c r="C119" s="74"/>
      <c r="D119" s="314"/>
      <c r="E119" s="315"/>
      <c r="F119" s="316"/>
    </row>
    <row r="120" spans="2:6" ht="12.75">
      <c r="B120" s="73"/>
      <c r="C120" s="74"/>
      <c r="D120" s="314"/>
      <c r="E120" s="315"/>
      <c r="F120" s="316"/>
    </row>
    <row r="121" spans="1:6" ht="140.25">
      <c r="A121" s="100" t="s">
        <v>33</v>
      </c>
      <c r="B121" s="78" t="s">
        <v>256</v>
      </c>
      <c r="C121" s="82" t="s">
        <v>124</v>
      </c>
      <c r="D121" s="108">
        <v>1</v>
      </c>
      <c r="E121" s="302"/>
      <c r="F121" s="316">
        <f>D121*E121</f>
        <v>0</v>
      </c>
    </row>
    <row r="122" ht="12.75">
      <c r="B122" s="82"/>
    </row>
    <row r="123" spans="1:6" ht="140.25">
      <c r="A123" s="100" t="s">
        <v>34</v>
      </c>
      <c r="B123" s="78" t="s">
        <v>257</v>
      </c>
      <c r="C123" s="82" t="s">
        <v>124</v>
      </c>
      <c r="D123" s="108">
        <v>2</v>
      </c>
      <c r="E123" s="302"/>
      <c r="F123" s="316">
        <f>D123*E123</f>
        <v>0</v>
      </c>
    </row>
    <row r="124" spans="2:6" ht="12.75">
      <c r="B124" s="78"/>
      <c r="C124" s="82"/>
      <c r="D124" s="108"/>
      <c r="E124" s="109"/>
      <c r="F124" s="316"/>
    </row>
    <row r="125" spans="2:6" ht="12.75">
      <c r="B125" s="78"/>
      <c r="C125" s="82"/>
      <c r="D125" s="108"/>
      <c r="E125" s="109"/>
      <c r="F125" s="316"/>
    </row>
    <row r="126" spans="1:6" ht="89.25">
      <c r="A126" s="100" t="s">
        <v>35</v>
      </c>
      <c r="B126" s="78" t="s">
        <v>258</v>
      </c>
      <c r="C126" s="82" t="s">
        <v>124</v>
      </c>
      <c r="D126" s="108">
        <v>1</v>
      </c>
      <c r="E126" s="302"/>
      <c r="F126" s="316">
        <f>D126*E126</f>
        <v>0</v>
      </c>
    </row>
    <row r="127" spans="2:6" ht="12.75">
      <c r="B127" s="79"/>
      <c r="C127" s="74"/>
      <c r="D127" s="314"/>
      <c r="E127" s="315"/>
      <c r="F127" s="316"/>
    </row>
    <row r="128" spans="2:6" ht="12.75">
      <c r="B128" s="79"/>
      <c r="C128" s="74"/>
      <c r="D128" s="314"/>
      <c r="E128" s="315"/>
      <c r="F128" s="316"/>
    </row>
    <row r="129" spans="1:6" ht="114.75">
      <c r="A129" s="100" t="s">
        <v>36</v>
      </c>
      <c r="B129" s="78" t="s">
        <v>259</v>
      </c>
      <c r="C129" s="82" t="s">
        <v>123</v>
      </c>
      <c r="D129" s="314">
        <v>27</v>
      </c>
      <c r="E129" s="302"/>
      <c r="F129" s="316">
        <f>D129*E129</f>
        <v>0</v>
      </c>
    </row>
    <row r="130" spans="2:6" ht="12.75">
      <c r="B130" s="81"/>
      <c r="C130" s="82"/>
      <c r="D130" s="314"/>
      <c r="E130" s="109"/>
      <c r="F130" s="316"/>
    </row>
    <row r="131" spans="2:6" ht="12.75">
      <c r="B131" s="81"/>
      <c r="C131" s="82"/>
      <c r="D131" s="314"/>
      <c r="E131" s="109"/>
      <c r="F131" s="316"/>
    </row>
    <row r="132" spans="1:6" ht="94.5">
      <c r="A132" s="100" t="s">
        <v>37</v>
      </c>
      <c r="B132" s="78" t="s">
        <v>175</v>
      </c>
      <c r="C132" s="74" t="s">
        <v>17</v>
      </c>
      <c r="D132" s="314">
        <v>2</v>
      </c>
      <c r="E132" s="337"/>
      <c r="F132" s="316">
        <f>D132*E132</f>
        <v>0</v>
      </c>
    </row>
    <row r="133" spans="2:6" ht="12.75">
      <c r="B133" s="78"/>
      <c r="C133" s="74"/>
      <c r="D133" s="314"/>
      <c r="E133" s="315"/>
      <c r="F133" s="316"/>
    </row>
    <row r="134" spans="2:6" ht="12.75">
      <c r="B134" s="78"/>
      <c r="C134" s="74"/>
      <c r="D134" s="314"/>
      <c r="E134" s="315"/>
      <c r="F134" s="316"/>
    </row>
    <row r="135" spans="1:6" ht="153">
      <c r="A135" s="100" t="s">
        <v>176</v>
      </c>
      <c r="B135" s="78" t="s">
        <v>260</v>
      </c>
      <c r="C135" s="82" t="s">
        <v>17</v>
      </c>
      <c r="D135" s="108">
        <v>2</v>
      </c>
      <c r="E135" s="302"/>
      <c r="F135" s="176">
        <f>D135*E135</f>
        <v>0</v>
      </c>
    </row>
    <row r="136" spans="2:6" ht="12.75">
      <c r="B136" s="81"/>
      <c r="C136" s="82"/>
      <c r="D136" s="108"/>
      <c r="E136" s="109"/>
      <c r="F136" s="176"/>
    </row>
    <row r="137" spans="1:6" ht="165.75">
      <c r="A137" s="100" t="s">
        <v>177</v>
      </c>
      <c r="B137" s="78" t="s">
        <v>261</v>
      </c>
      <c r="C137" s="74" t="s">
        <v>17</v>
      </c>
      <c r="D137" s="314">
        <v>10</v>
      </c>
      <c r="E137" s="337"/>
      <c r="F137" s="316">
        <f>D137*E137</f>
        <v>0</v>
      </c>
    </row>
    <row r="138" spans="2:6" ht="12.75">
      <c r="B138" s="78"/>
      <c r="C138" s="74"/>
      <c r="D138" s="314"/>
      <c r="E138" s="315"/>
      <c r="F138" s="316"/>
    </row>
    <row r="139" spans="1:6" ht="24.75" customHeight="1">
      <c r="A139" s="85" t="s">
        <v>28</v>
      </c>
      <c r="B139" s="188" t="s">
        <v>39</v>
      </c>
      <c r="C139" s="106" t="s">
        <v>67</v>
      </c>
      <c r="D139" s="112"/>
      <c r="E139" s="323"/>
      <c r="F139" s="322">
        <f>SUM(F112:F138)</f>
        <v>0</v>
      </c>
    </row>
    <row r="140" spans="2:6" ht="12.75">
      <c r="B140" s="79"/>
      <c r="C140" s="74"/>
      <c r="D140" s="314"/>
      <c r="E140" s="315"/>
      <c r="F140" s="316"/>
    </row>
    <row r="141" spans="2:6" ht="12.75">
      <c r="B141" s="79"/>
      <c r="C141" s="74"/>
      <c r="D141" s="314"/>
      <c r="E141" s="315"/>
      <c r="F141" s="316"/>
    </row>
    <row r="142" spans="2:6" ht="12.75">
      <c r="B142" s="79"/>
      <c r="C142" s="74"/>
      <c r="D142" s="314"/>
      <c r="E142" s="315"/>
      <c r="F142" s="316"/>
    </row>
    <row r="143" spans="1:6" ht="12.75">
      <c r="A143" s="68" t="s">
        <v>40</v>
      </c>
      <c r="B143" s="307" t="s">
        <v>120</v>
      </c>
      <c r="C143" s="307"/>
      <c r="D143" s="307"/>
      <c r="E143" s="324"/>
      <c r="F143" s="325"/>
    </row>
    <row r="144" spans="2:6" ht="12.75">
      <c r="B144" s="83"/>
      <c r="C144" s="74"/>
      <c r="D144" s="314"/>
      <c r="E144" s="315"/>
      <c r="F144" s="316"/>
    </row>
    <row r="145" spans="1:6" ht="267.75">
      <c r="A145" s="100" t="s">
        <v>42</v>
      </c>
      <c r="B145" s="78" t="s">
        <v>262</v>
      </c>
      <c r="C145" s="82"/>
      <c r="D145" s="108"/>
      <c r="E145" s="302"/>
      <c r="F145" s="176"/>
    </row>
    <row r="146" spans="1:6" ht="12.75">
      <c r="A146" s="67"/>
      <c r="B146" s="219" t="s">
        <v>127</v>
      </c>
      <c r="C146" s="82" t="s">
        <v>103</v>
      </c>
      <c r="D146" s="108">
        <v>12</v>
      </c>
      <c r="E146" s="302"/>
      <c r="F146" s="176">
        <f>D146*E146</f>
        <v>0</v>
      </c>
    </row>
    <row r="147" spans="2:6" ht="12.75">
      <c r="B147" s="81"/>
      <c r="C147" s="82"/>
      <c r="D147" s="108"/>
      <c r="E147" s="109"/>
      <c r="F147" s="176"/>
    </row>
    <row r="148" spans="2:6" ht="12.75">
      <c r="B148" s="81"/>
      <c r="C148" s="82"/>
      <c r="D148" s="108"/>
      <c r="E148" s="109"/>
      <c r="F148" s="176"/>
    </row>
    <row r="149" spans="1:6" ht="331.5">
      <c r="A149" s="100" t="s">
        <v>43</v>
      </c>
      <c r="B149" s="78" t="s">
        <v>263</v>
      </c>
      <c r="C149" s="82"/>
      <c r="D149" s="108"/>
      <c r="E149" s="109"/>
      <c r="F149" s="176"/>
    </row>
    <row r="150" spans="2:6" ht="12.75">
      <c r="B150" s="81"/>
      <c r="C150" s="82"/>
      <c r="D150" s="108"/>
      <c r="E150" s="109"/>
      <c r="F150" s="176"/>
    </row>
    <row r="151" spans="2:6" ht="12.75">
      <c r="B151" s="62" t="s">
        <v>128</v>
      </c>
      <c r="C151" s="107"/>
      <c r="D151" s="108"/>
      <c r="E151" s="109"/>
      <c r="F151" s="176"/>
    </row>
    <row r="152" spans="1:6" ht="18" customHeight="1">
      <c r="A152" s="33" t="s">
        <v>240</v>
      </c>
      <c r="B152" s="219" t="s">
        <v>129</v>
      </c>
      <c r="C152" s="82" t="s">
        <v>100</v>
      </c>
      <c r="D152" s="108">
        <v>1</v>
      </c>
      <c r="E152" s="302"/>
      <c r="F152" s="176">
        <f>D152*E152</f>
        <v>0</v>
      </c>
    </row>
    <row r="153" spans="1:6" ht="18" customHeight="1">
      <c r="A153" s="33" t="s">
        <v>241</v>
      </c>
      <c r="B153" s="219" t="s">
        <v>130</v>
      </c>
      <c r="C153" s="82" t="s">
        <v>100</v>
      </c>
      <c r="D153" s="108">
        <v>1</v>
      </c>
      <c r="E153" s="302"/>
      <c r="F153" s="176">
        <f>D153*E153</f>
        <v>0</v>
      </c>
    </row>
    <row r="154" spans="1:6" ht="18" customHeight="1">
      <c r="A154" s="33" t="s">
        <v>242</v>
      </c>
      <c r="B154" s="219" t="s">
        <v>131</v>
      </c>
      <c r="C154" s="82" t="s">
        <v>100</v>
      </c>
      <c r="D154" s="108">
        <v>2</v>
      </c>
      <c r="E154" s="302"/>
      <c r="F154" s="176">
        <f>D154*E154</f>
        <v>0</v>
      </c>
    </row>
    <row r="155" spans="1:6" ht="18" customHeight="1">
      <c r="A155" s="33" t="s">
        <v>243</v>
      </c>
      <c r="B155" s="219" t="s">
        <v>132</v>
      </c>
      <c r="C155" s="82" t="s">
        <v>100</v>
      </c>
      <c r="D155" s="108">
        <v>1</v>
      </c>
      <c r="E155" s="302"/>
      <c r="F155" s="176">
        <f>D155*E155</f>
        <v>0</v>
      </c>
    </row>
    <row r="156" spans="1:6" ht="18" customHeight="1">
      <c r="A156" s="33" t="s">
        <v>264</v>
      </c>
      <c r="B156" s="219" t="s">
        <v>133</v>
      </c>
      <c r="C156" s="82" t="s">
        <v>100</v>
      </c>
      <c r="D156" s="108">
        <v>2</v>
      </c>
      <c r="E156" s="302"/>
      <c r="F156" s="176">
        <f>D156*E156</f>
        <v>0</v>
      </c>
    </row>
    <row r="157" spans="2:6" ht="12.75">
      <c r="B157" s="81"/>
      <c r="C157" s="82"/>
      <c r="D157" s="108"/>
      <c r="E157" s="109"/>
      <c r="F157" s="176"/>
    </row>
    <row r="158" spans="1:6" ht="18" customHeight="1">
      <c r="A158" s="67"/>
      <c r="B158" s="69" t="s">
        <v>134</v>
      </c>
      <c r="C158" s="82"/>
      <c r="D158" s="108"/>
      <c r="E158" s="109"/>
      <c r="F158" s="176"/>
    </row>
    <row r="159" spans="1:6" ht="18" customHeight="1">
      <c r="A159" s="33" t="s">
        <v>265</v>
      </c>
      <c r="B159" s="219" t="s">
        <v>135</v>
      </c>
      <c r="C159" s="82" t="s">
        <v>100</v>
      </c>
      <c r="D159" s="108">
        <v>1</v>
      </c>
      <c r="E159" s="302"/>
      <c r="F159" s="176">
        <f>D159*E159</f>
        <v>0</v>
      </c>
    </row>
    <row r="160" spans="1:6" ht="18" customHeight="1">
      <c r="A160" s="33" t="s">
        <v>266</v>
      </c>
      <c r="B160" s="219" t="s">
        <v>136</v>
      </c>
      <c r="C160" s="82" t="s">
        <v>100</v>
      </c>
      <c r="D160" s="108">
        <v>1</v>
      </c>
      <c r="E160" s="302"/>
      <c r="F160" s="176">
        <f>D160*E160</f>
        <v>0</v>
      </c>
    </row>
    <row r="161" spans="1:6" ht="18" customHeight="1">
      <c r="A161" s="67"/>
      <c r="B161" s="69" t="s">
        <v>137</v>
      </c>
      <c r="C161" s="74"/>
      <c r="D161" s="314"/>
      <c r="E161" s="315"/>
      <c r="F161" s="316"/>
    </row>
    <row r="162" spans="1:6" ht="18" customHeight="1">
      <c r="A162" s="33" t="s">
        <v>267</v>
      </c>
      <c r="B162" s="219" t="s">
        <v>219</v>
      </c>
      <c r="C162" s="82" t="s">
        <v>100</v>
      </c>
      <c r="D162" s="108">
        <v>1</v>
      </c>
      <c r="E162" s="302"/>
      <c r="F162" s="176">
        <f>D162*E162</f>
        <v>0</v>
      </c>
    </row>
    <row r="163" spans="1:6" ht="18" customHeight="1">
      <c r="A163" s="67"/>
      <c r="B163" s="69" t="s">
        <v>138</v>
      </c>
      <c r="C163" s="74"/>
      <c r="D163" s="314"/>
      <c r="E163" s="315"/>
      <c r="F163" s="316"/>
    </row>
    <row r="164" spans="1:6" ht="18" customHeight="1">
      <c r="A164" s="33" t="s">
        <v>268</v>
      </c>
      <c r="B164" s="219" t="s">
        <v>220</v>
      </c>
      <c r="C164" s="82" t="s">
        <v>100</v>
      </c>
      <c r="D164" s="108">
        <v>3</v>
      </c>
      <c r="E164" s="302"/>
      <c r="F164" s="176">
        <f>D164*E164</f>
        <v>0</v>
      </c>
    </row>
    <row r="165" spans="1:6" ht="18" customHeight="1">
      <c r="A165" s="67"/>
      <c r="B165" s="69" t="s">
        <v>139</v>
      </c>
      <c r="C165" s="74"/>
      <c r="D165" s="314"/>
      <c r="E165" s="315"/>
      <c r="F165" s="316"/>
    </row>
    <row r="166" spans="1:6" ht="18" customHeight="1">
      <c r="A166" s="33" t="s">
        <v>269</v>
      </c>
      <c r="B166" s="219" t="s">
        <v>221</v>
      </c>
      <c r="C166" s="82" t="s">
        <v>100</v>
      </c>
      <c r="D166" s="108">
        <v>1</v>
      </c>
      <c r="E166" s="302"/>
      <c r="F166" s="176">
        <f>D166*E166</f>
        <v>0</v>
      </c>
    </row>
    <row r="167" spans="1:6" ht="18" customHeight="1">
      <c r="A167" s="67"/>
      <c r="B167" s="222" t="s">
        <v>140</v>
      </c>
      <c r="C167" s="74"/>
      <c r="D167" s="314"/>
      <c r="E167" s="315"/>
      <c r="F167" s="316"/>
    </row>
    <row r="168" spans="1:6" ht="18" customHeight="1">
      <c r="A168" s="33" t="s">
        <v>270</v>
      </c>
      <c r="B168" s="219" t="s">
        <v>222</v>
      </c>
      <c r="C168" s="82" t="s">
        <v>100</v>
      </c>
      <c r="D168" s="108">
        <v>2</v>
      </c>
      <c r="E168" s="302"/>
      <c r="F168" s="176">
        <f>D168*E168</f>
        <v>0</v>
      </c>
    </row>
    <row r="169" spans="1:6" ht="18" customHeight="1">
      <c r="A169" s="67"/>
      <c r="B169" s="69" t="s">
        <v>141</v>
      </c>
      <c r="C169" s="74"/>
      <c r="D169" s="314"/>
      <c r="E169" s="315"/>
      <c r="F169" s="316"/>
    </row>
    <row r="170" spans="1:6" ht="18" customHeight="1">
      <c r="A170" s="33" t="s">
        <v>271</v>
      </c>
      <c r="B170" s="219" t="s">
        <v>223</v>
      </c>
      <c r="C170" s="82" t="s">
        <v>100</v>
      </c>
      <c r="D170" s="108">
        <v>3</v>
      </c>
      <c r="E170" s="302"/>
      <c r="F170" s="176">
        <f>D170*E170</f>
        <v>0</v>
      </c>
    </row>
    <row r="171" spans="1:6" ht="18" customHeight="1">
      <c r="A171" s="33" t="s">
        <v>272</v>
      </c>
      <c r="B171" s="219" t="s">
        <v>224</v>
      </c>
      <c r="C171" s="82" t="s">
        <v>100</v>
      </c>
      <c r="D171" s="108">
        <v>2</v>
      </c>
      <c r="E171" s="302"/>
      <c r="F171" s="176">
        <f>D171*E171</f>
        <v>0</v>
      </c>
    </row>
    <row r="172" spans="1:6" ht="18" customHeight="1">
      <c r="A172" s="67"/>
      <c r="B172" s="222" t="s">
        <v>142</v>
      </c>
      <c r="C172" s="74"/>
      <c r="D172" s="314"/>
      <c r="E172" s="315"/>
      <c r="F172" s="316"/>
    </row>
    <row r="173" spans="1:6" ht="18" customHeight="1">
      <c r="A173" s="33" t="s">
        <v>273</v>
      </c>
      <c r="B173" s="219" t="s">
        <v>225</v>
      </c>
      <c r="C173" s="82" t="s">
        <v>100</v>
      </c>
      <c r="D173" s="108">
        <v>3</v>
      </c>
      <c r="E173" s="302"/>
      <c r="F173" s="176">
        <f>D173*E173</f>
        <v>0</v>
      </c>
    </row>
    <row r="174" spans="1:6" ht="25.5">
      <c r="A174" s="67"/>
      <c r="B174" s="69" t="s">
        <v>143</v>
      </c>
      <c r="C174" s="74"/>
      <c r="D174" s="314"/>
      <c r="E174" s="315"/>
      <c r="F174" s="316"/>
    </row>
    <row r="175" spans="1:6" ht="18" customHeight="1">
      <c r="A175" s="33" t="s">
        <v>274</v>
      </c>
      <c r="B175" s="219" t="s">
        <v>226</v>
      </c>
      <c r="C175" s="82" t="s">
        <v>100</v>
      </c>
      <c r="D175" s="108">
        <v>1</v>
      </c>
      <c r="E175" s="302"/>
      <c r="F175" s="176">
        <f>D175*E175</f>
        <v>0</v>
      </c>
    </row>
    <row r="176" spans="2:6" ht="12.75">
      <c r="B176" s="81"/>
      <c r="C176" s="82"/>
      <c r="D176" s="108"/>
      <c r="E176" s="109"/>
      <c r="F176" s="176"/>
    </row>
    <row r="177" spans="2:6" ht="12.75">
      <c r="B177" s="81"/>
      <c r="C177" s="82"/>
      <c r="D177" s="108"/>
      <c r="E177" s="109"/>
      <c r="F177" s="176"/>
    </row>
    <row r="178" spans="1:6" ht="153">
      <c r="A178" s="100" t="s">
        <v>44</v>
      </c>
      <c r="B178" s="78" t="s">
        <v>227</v>
      </c>
      <c r="C178" s="82"/>
      <c r="D178" s="108"/>
      <c r="E178" s="109"/>
      <c r="F178" s="176"/>
    </row>
    <row r="179" spans="2:6" ht="12.75">
      <c r="B179" s="81"/>
      <c r="C179" s="82"/>
      <c r="D179" s="108"/>
      <c r="E179" s="109"/>
      <c r="F179" s="176"/>
    </row>
    <row r="180" spans="1:6" ht="25.5">
      <c r="A180" s="67"/>
      <c r="B180" s="69" t="s">
        <v>144</v>
      </c>
      <c r="C180" s="82"/>
      <c r="D180" s="108"/>
      <c r="E180" s="109"/>
      <c r="F180" s="176"/>
    </row>
    <row r="181" spans="1:6" ht="18" customHeight="1">
      <c r="A181" s="67"/>
      <c r="B181" s="69" t="s">
        <v>145</v>
      </c>
      <c r="C181" s="82"/>
      <c r="D181" s="108"/>
      <c r="E181" s="109"/>
      <c r="F181" s="176"/>
    </row>
    <row r="182" spans="1:6" ht="18" customHeight="1">
      <c r="A182" s="33" t="s">
        <v>240</v>
      </c>
      <c r="B182" s="219" t="s">
        <v>146</v>
      </c>
      <c r="C182" s="82" t="s">
        <v>100</v>
      </c>
      <c r="D182" s="108">
        <v>3</v>
      </c>
      <c r="E182" s="302"/>
      <c r="F182" s="176">
        <f>D182*E182</f>
        <v>0</v>
      </c>
    </row>
    <row r="183" spans="1:6" ht="12.75">
      <c r="A183" s="67"/>
      <c r="B183" s="219"/>
      <c r="C183" s="82"/>
      <c r="D183" s="108"/>
      <c r="E183" s="109"/>
      <c r="F183" s="176"/>
    </row>
    <row r="184" spans="1:6" ht="25.5">
      <c r="A184" s="67"/>
      <c r="B184" s="69" t="s">
        <v>147</v>
      </c>
      <c r="C184" s="82"/>
      <c r="D184" s="108"/>
      <c r="E184" s="109"/>
      <c r="F184" s="176"/>
    </row>
    <row r="185" spans="1:6" ht="18" customHeight="1">
      <c r="A185" s="67"/>
      <c r="B185" s="69" t="s">
        <v>145</v>
      </c>
      <c r="C185" s="82"/>
      <c r="D185" s="108"/>
      <c r="E185" s="109"/>
      <c r="F185" s="176"/>
    </row>
    <row r="186" spans="1:6" ht="18" customHeight="1">
      <c r="A186" s="33" t="s">
        <v>241</v>
      </c>
      <c r="B186" s="219" t="s">
        <v>127</v>
      </c>
      <c r="C186" s="82" t="s">
        <v>100</v>
      </c>
      <c r="D186" s="108">
        <v>1</v>
      </c>
      <c r="E186" s="302"/>
      <c r="F186" s="176">
        <f>D186*E186</f>
        <v>0</v>
      </c>
    </row>
    <row r="187" spans="1:6" ht="18" customHeight="1">
      <c r="A187" s="33" t="s">
        <v>242</v>
      </c>
      <c r="B187" s="219" t="s">
        <v>148</v>
      </c>
      <c r="C187" s="82" t="s">
        <v>100</v>
      </c>
      <c r="D187" s="108">
        <v>1</v>
      </c>
      <c r="E187" s="302"/>
      <c r="F187" s="176">
        <f>D187*E187</f>
        <v>0</v>
      </c>
    </row>
    <row r="188" spans="1:6" ht="18" customHeight="1">
      <c r="A188" s="67"/>
      <c r="B188" s="219"/>
      <c r="C188" s="107"/>
      <c r="D188" s="113"/>
      <c r="E188" s="110"/>
      <c r="F188" s="177"/>
    </row>
    <row r="189" spans="1:6" ht="25.5">
      <c r="A189" s="67"/>
      <c r="B189" s="69" t="s">
        <v>149</v>
      </c>
      <c r="C189" s="107"/>
      <c r="D189" s="113"/>
      <c r="E189" s="110"/>
      <c r="F189" s="177"/>
    </row>
    <row r="190" spans="1:6" ht="12.75">
      <c r="A190" s="33" t="s">
        <v>243</v>
      </c>
      <c r="B190" s="223" t="s">
        <v>275</v>
      </c>
      <c r="C190" s="82" t="s">
        <v>100</v>
      </c>
      <c r="D190" s="108">
        <v>1</v>
      </c>
      <c r="E190" s="302"/>
      <c r="F190" s="176">
        <f>D190*E190</f>
        <v>0</v>
      </c>
    </row>
    <row r="191" spans="1:6" ht="18" customHeight="1">
      <c r="A191" s="67"/>
      <c r="B191" s="219"/>
      <c r="C191" s="82"/>
      <c r="D191" s="108"/>
      <c r="E191" s="109"/>
      <c r="F191" s="176"/>
    </row>
    <row r="192" spans="1:6" ht="18" customHeight="1">
      <c r="A192" s="33" t="s">
        <v>264</v>
      </c>
      <c r="B192" s="69" t="s">
        <v>150</v>
      </c>
      <c r="C192" s="82" t="s">
        <v>100</v>
      </c>
      <c r="D192" s="108">
        <v>2</v>
      </c>
      <c r="E192" s="302"/>
      <c r="F192" s="176">
        <f>D192*E192</f>
        <v>0</v>
      </c>
    </row>
    <row r="193" spans="1:6" ht="12.75">
      <c r="A193" s="67"/>
      <c r="B193" s="69"/>
      <c r="C193" s="82"/>
      <c r="D193" s="108"/>
      <c r="E193" s="109"/>
      <c r="F193" s="176"/>
    </row>
    <row r="194" spans="1:6" ht="18" customHeight="1">
      <c r="A194" s="67"/>
      <c r="B194" s="69" t="s">
        <v>151</v>
      </c>
      <c r="C194" s="82"/>
      <c r="D194" s="108"/>
      <c r="E194" s="109"/>
      <c r="F194" s="176"/>
    </row>
    <row r="195" spans="1:6" ht="18" customHeight="1">
      <c r="A195" s="67"/>
      <c r="B195" s="69" t="s">
        <v>145</v>
      </c>
      <c r="C195" s="82"/>
      <c r="D195" s="108"/>
      <c r="E195" s="109"/>
      <c r="F195" s="176"/>
    </row>
    <row r="196" spans="1:6" ht="18" customHeight="1">
      <c r="A196" s="33" t="s">
        <v>265</v>
      </c>
      <c r="B196" s="219" t="s">
        <v>146</v>
      </c>
      <c r="C196" s="82" t="s">
        <v>100</v>
      </c>
      <c r="D196" s="108">
        <v>1</v>
      </c>
      <c r="E196" s="302"/>
      <c r="F196" s="176">
        <f>D196*E196</f>
        <v>0</v>
      </c>
    </row>
    <row r="197" spans="1:6" ht="18" customHeight="1">
      <c r="A197" s="67"/>
      <c r="B197" s="219"/>
      <c r="C197" s="82"/>
      <c r="D197" s="108"/>
      <c r="E197" s="109"/>
      <c r="F197" s="176"/>
    </row>
    <row r="198" spans="1:6" ht="18" customHeight="1">
      <c r="A198" s="67"/>
      <c r="B198" s="69" t="s">
        <v>152</v>
      </c>
      <c r="C198" s="82"/>
      <c r="D198" s="108"/>
      <c r="E198" s="109"/>
      <c r="F198" s="176"/>
    </row>
    <row r="199" spans="1:6" ht="18" customHeight="1">
      <c r="A199" s="33" t="s">
        <v>266</v>
      </c>
      <c r="B199" s="219" t="s">
        <v>153</v>
      </c>
      <c r="C199" s="82" t="s">
        <v>100</v>
      </c>
      <c r="D199" s="108">
        <v>2</v>
      </c>
      <c r="E199" s="302"/>
      <c r="F199" s="176">
        <f>D199*E199</f>
        <v>0</v>
      </c>
    </row>
    <row r="200" spans="1:6" ht="18" customHeight="1">
      <c r="A200" s="67"/>
      <c r="B200" s="219"/>
      <c r="C200" s="82"/>
      <c r="D200" s="108"/>
      <c r="E200" s="109"/>
      <c r="F200" s="176"/>
    </row>
    <row r="201" spans="1:6" ht="18" customHeight="1">
      <c r="A201" s="67"/>
      <c r="B201" s="69" t="s">
        <v>154</v>
      </c>
      <c r="C201" s="82"/>
      <c r="D201" s="108"/>
      <c r="E201" s="109"/>
      <c r="F201" s="176"/>
    </row>
    <row r="202" spans="1:6" ht="18" customHeight="1">
      <c r="A202" s="33" t="s">
        <v>267</v>
      </c>
      <c r="B202" s="219" t="s">
        <v>155</v>
      </c>
      <c r="C202" s="82" t="s">
        <v>100</v>
      </c>
      <c r="D202" s="108">
        <v>1</v>
      </c>
      <c r="E202" s="302"/>
      <c r="F202" s="176">
        <f>D202*E202</f>
        <v>0</v>
      </c>
    </row>
    <row r="203" spans="2:6" ht="12.75">
      <c r="B203" s="81"/>
      <c r="C203" s="82"/>
      <c r="D203" s="108"/>
      <c r="E203" s="109"/>
      <c r="F203" s="176"/>
    </row>
    <row r="204" spans="2:6" ht="38.25">
      <c r="B204" s="224" t="s">
        <v>156</v>
      </c>
      <c r="C204" s="82"/>
      <c r="D204" s="108"/>
      <c r="E204" s="109"/>
      <c r="F204" s="176"/>
    </row>
    <row r="205" spans="1:6" ht="18" customHeight="1">
      <c r="A205" s="33" t="s">
        <v>268</v>
      </c>
      <c r="B205" s="219" t="s">
        <v>157</v>
      </c>
      <c r="C205" s="82" t="s">
        <v>100</v>
      </c>
      <c r="D205" s="108">
        <v>2</v>
      </c>
      <c r="E205" s="302"/>
      <c r="F205" s="176">
        <f>D205*E205</f>
        <v>0</v>
      </c>
    </row>
    <row r="206" spans="2:6" ht="12.75">
      <c r="B206" s="81"/>
      <c r="C206" s="107"/>
      <c r="D206" s="113"/>
      <c r="E206" s="110"/>
      <c r="F206" s="177"/>
    </row>
    <row r="207" spans="2:6" ht="63.75">
      <c r="B207" s="152" t="s">
        <v>179</v>
      </c>
      <c r="C207" s="82"/>
      <c r="D207" s="108"/>
      <c r="E207" s="109"/>
      <c r="F207" s="176"/>
    </row>
    <row r="208" spans="1:6" ht="18" customHeight="1">
      <c r="A208" s="33" t="s">
        <v>269</v>
      </c>
      <c r="B208" s="219" t="s">
        <v>148</v>
      </c>
      <c r="C208" s="82" t="s">
        <v>2</v>
      </c>
      <c r="D208" s="108">
        <v>1</v>
      </c>
      <c r="E208" s="302"/>
      <c r="F208" s="176">
        <f>D208*E208</f>
        <v>0</v>
      </c>
    </row>
    <row r="209" spans="2:6" ht="12.75">
      <c r="B209" s="81"/>
      <c r="C209" s="82"/>
      <c r="D209" s="108"/>
      <c r="E209" s="109"/>
      <c r="F209" s="176"/>
    </row>
    <row r="210" spans="2:6" ht="63.75">
      <c r="B210" s="152" t="s">
        <v>180</v>
      </c>
      <c r="C210" s="82"/>
      <c r="D210" s="108"/>
      <c r="E210" s="109"/>
      <c r="F210" s="176"/>
    </row>
    <row r="211" spans="1:6" ht="18" customHeight="1">
      <c r="A211" s="33" t="s">
        <v>270</v>
      </c>
      <c r="B211" s="219" t="s">
        <v>148</v>
      </c>
      <c r="C211" s="82" t="s">
        <v>2</v>
      </c>
      <c r="D211" s="108">
        <v>1</v>
      </c>
      <c r="E211" s="302"/>
      <c r="F211" s="176">
        <f>D211*E211</f>
        <v>0</v>
      </c>
    </row>
    <row r="212" spans="2:6" ht="12.75">
      <c r="B212" s="81"/>
      <c r="C212" s="82"/>
      <c r="D212" s="108"/>
      <c r="E212" s="109"/>
      <c r="F212" s="176"/>
    </row>
    <row r="213" spans="2:6" ht="51">
      <c r="B213" s="78" t="s">
        <v>158</v>
      </c>
      <c r="C213" s="82"/>
      <c r="D213" s="108"/>
      <c r="E213" s="109"/>
      <c r="F213" s="176"/>
    </row>
    <row r="214" spans="2:6" ht="12.75">
      <c r="B214" s="78"/>
      <c r="C214" s="82"/>
      <c r="D214" s="108"/>
      <c r="E214" s="109"/>
      <c r="F214" s="176"/>
    </row>
    <row r="215" spans="1:6" ht="63.75">
      <c r="A215" s="100" t="s">
        <v>45</v>
      </c>
      <c r="B215" s="81" t="s">
        <v>181</v>
      </c>
      <c r="C215" s="82"/>
      <c r="D215" s="108"/>
      <c r="E215" s="109"/>
      <c r="F215" s="176"/>
    </row>
    <row r="216" spans="1:6" ht="25.5">
      <c r="A216" s="220" t="s">
        <v>240</v>
      </c>
      <c r="B216" s="81" t="s">
        <v>182</v>
      </c>
      <c r="C216" s="82" t="s">
        <v>103</v>
      </c>
      <c r="D216" s="108">
        <v>96</v>
      </c>
      <c r="E216" s="302"/>
      <c r="F216" s="176">
        <f>D216*E216</f>
        <v>0</v>
      </c>
    </row>
    <row r="217" spans="2:6" ht="12.75">
      <c r="B217" s="81"/>
      <c r="C217" s="82"/>
      <c r="D217" s="108"/>
      <c r="E217" s="109"/>
      <c r="F217" s="176"/>
    </row>
    <row r="218" spans="1:6" ht="14.25">
      <c r="A218" s="220" t="s">
        <v>241</v>
      </c>
      <c r="B218" s="81" t="s">
        <v>159</v>
      </c>
      <c r="C218" s="82" t="s">
        <v>160</v>
      </c>
      <c r="D218" s="108">
        <v>3</v>
      </c>
      <c r="E218" s="302"/>
      <c r="F218" s="176">
        <f>D218*E218</f>
        <v>0</v>
      </c>
    </row>
    <row r="219" spans="2:6" ht="12.75">
      <c r="B219" s="81"/>
      <c r="C219" s="82"/>
      <c r="D219" s="108"/>
      <c r="E219" s="109"/>
      <c r="F219" s="176"/>
    </row>
    <row r="220" spans="1:6" ht="14.25">
      <c r="A220" s="220" t="s">
        <v>242</v>
      </c>
      <c r="B220" s="81" t="s">
        <v>161</v>
      </c>
      <c r="C220" s="82" t="s">
        <v>160</v>
      </c>
      <c r="D220" s="108">
        <v>1</v>
      </c>
      <c r="E220" s="302"/>
      <c r="F220" s="176">
        <f>D220*E220</f>
        <v>0</v>
      </c>
    </row>
    <row r="221" spans="2:6" ht="12.75">
      <c r="B221" s="81"/>
      <c r="C221" s="82"/>
      <c r="D221" s="108"/>
      <c r="E221" s="109"/>
      <c r="F221" s="176"/>
    </row>
    <row r="222" spans="1:6" ht="12.75">
      <c r="A222" s="220" t="s">
        <v>243</v>
      </c>
      <c r="B222" s="81" t="s">
        <v>162</v>
      </c>
      <c r="C222" s="82" t="s">
        <v>160</v>
      </c>
      <c r="D222" s="108">
        <v>1</v>
      </c>
      <c r="E222" s="302"/>
      <c r="F222" s="176">
        <f>D222*E222</f>
        <v>0</v>
      </c>
    </row>
    <row r="223" spans="2:6" ht="12.75">
      <c r="B223" s="81"/>
      <c r="C223" s="82"/>
      <c r="D223" s="108"/>
      <c r="E223" s="109"/>
      <c r="F223" s="176"/>
    </row>
    <row r="224" spans="1:6" ht="12.75">
      <c r="A224" s="220" t="s">
        <v>264</v>
      </c>
      <c r="B224" s="81" t="s">
        <v>276</v>
      </c>
      <c r="C224" s="82" t="s">
        <v>100</v>
      </c>
      <c r="D224" s="108">
        <v>3</v>
      </c>
      <c r="E224" s="302"/>
      <c r="F224" s="176">
        <f>D224*E224</f>
        <v>0</v>
      </c>
    </row>
    <row r="225" spans="2:6" ht="12.75">
      <c r="B225" s="81"/>
      <c r="C225" s="82"/>
      <c r="D225" s="108"/>
      <c r="E225" s="109"/>
      <c r="F225" s="176"/>
    </row>
    <row r="226" spans="1:6" ht="12.75">
      <c r="A226" s="220" t="s">
        <v>265</v>
      </c>
      <c r="B226" s="81" t="s">
        <v>277</v>
      </c>
      <c r="C226" s="82" t="s">
        <v>100</v>
      </c>
      <c r="D226" s="108">
        <v>3</v>
      </c>
      <c r="E226" s="302"/>
      <c r="F226" s="176">
        <f>D226*E226</f>
        <v>0</v>
      </c>
    </row>
    <row r="227" spans="2:6" ht="12.75">
      <c r="B227" s="81"/>
      <c r="C227" s="82"/>
      <c r="D227" s="108"/>
      <c r="E227" s="109"/>
      <c r="F227" s="176"/>
    </row>
    <row r="228" spans="1:6" ht="178.5">
      <c r="A228" s="100" t="s">
        <v>46</v>
      </c>
      <c r="B228" s="78" t="s">
        <v>314</v>
      </c>
      <c r="C228" s="82" t="s">
        <v>17</v>
      </c>
      <c r="D228" s="314">
        <v>2</v>
      </c>
      <c r="E228" s="302"/>
      <c r="F228" s="176">
        <f>D228*E228</f>
        <v>0</v>
      </c>
    </row>
    <row r="229" spans="2:6" ht="12.75">
      <c r="B229" s="78"/>
      <c r="C229" s="82"/>
      <c r="D229" s="314"/>
      <c r="E229" s="109"/>
      <c r="F229" s="176"/>
    </row>
    <row r="230" spans="2:6" ht="12.75">
      <c r="B230" s="78"/>
      <c r="C230" s="82"/>
      <c r="D230" s="314"/>
      <c r="E230" s="109"/>
      <c r="F230" s="176"/>
    </row>
    <row r="231" spans="1:6" ht="89.25">
      <c r="A231" s="100" t="s">
        <v>12</v>
      </c>
      <c r="B231" s="78" t="s">
        <v>278</v>
      </c>
      <c r="C231" s="82" t="s">
        <v>17</v>
      </c>
      <c r="D231" s="314">
        <v>1</v>
      </c>
      <c r="E231" s="302"/>
      <c r="F231" s="176">
        <f>D231*E231</f>
        <v>0</v>
      </c>
    </row>
    <row r="232" spans="2:6" ht="12.75">
      <c r="B232" s="74"/>
      <c r="C232" s="74"/>
      <c r="D232" s="314"/>
      <c r="E232" s="315"/>
      <c r="F232" s="316"/>
    </row>
    <row r="233" spans="2:6" ht="12.75">
      <c r="B233" s="74"/>
      <c r="C233" s="74"/>
      <c r="D233" s="314"/>
      <c r="E233" s="315"/>
      <c r="F233" s="316"/>
    </row>
    <row r="234" spans="1:6" ht="153">
      <c r="A234" s="100" t="s">
        <v>8</v>
      </c>
      <c r="B234" s="78" t="s">
        <v>228</v>
      </c>
      <c r="C234" s="82" t="s">
        <v>2</v>
      </c>
      <c r="D234" s="108">
        <v>2</v>
      </c>
      <c r="E234" s="302"/>
      <c r="F234" s="176">
        <f>D234*E234</f>
        <v>0</v>
      </c>
    </row>
    <row r="235" spans="2:6" ht="12.75">
      <c r="B235" s="81"/>
      <c r="C235" s="82"/>
      <c r="D235" s="108"/>
      <c r="E235" s="109"/>
      <c r="F235" s="176"/>
    </row>
    <row r="236" spans="2:6" ht="12.75">
      <c r="B236" s="81"/>
      <c r="C236" s="82"/>
      <c r="D236" s="108"/>
      <c r="E236" s="109"/>
      <c r="F236" s="176"/>
    </row>
    <row r="237" spans="1:6" ht="89.25">
      <c r="A237" s="100" t="s">
        <v>184</v>
      </c>
      <c r="B237" s="78" t="s">
        <v>183</v>
      </c>
      <c r="C237" s="82" t="s">
        <v>2</v>
      </c>
      <c r="D237" s="108">
        <v>1</v>
      </c>
      <c r="E237" s="302"/>
      <c r="F237" s="176">
        <f>D237*E237</f>
        <v>0</v>
      </c>
    </row>
    <row r="238" spans="2:6" ht="12.75">
      <c r="B238" s="81"/>
      <c r="C238" s="82"/>
      <c r="D238" s="108"/>
      <c r="E238" s="109"/>
      <c r="F238" s="176"/>
    </row>
    <row r="239" spans="2:6" ht="12.75">
      <c r="B239" s="81"/>
      <c r="C239" s="82"/>
      <c r="D239" s="108"/>
      <c r="E239" s="109"/>
      <c r="F239" s="176"/>
    </row>
    <row r="240" spans="1:6" ht="38.25">
      <c r="A240" s="100" t="s">
        <v>185</v>
      </c>
      <c r="B240" s="78" t="s">
        <v>163</v>
      </c>
      <c r="C240" s="82" t="s">
        <v>49</v>
      </c>
      <c r="D240" s="108">
        <v>100</v>
      </c>
      <c r="E240" s="302"/>
      <c r="F240" s="176">
        <f>D240*E240</f>
        <v>0</v>
      </c>
    </row>
    <row r="241" spans="2:6" ht="12.75">
      <c r="B241" s="78"/>
      <c r="C241" s="82"/>
      <c r="D241" s="108"/>
      <c r="E241" s="109"/>
      <c r="F241" s="176"/>
    </row>
    <row r="242" spans="1:6" ht="89.25">
      <c r="A242" s="100" t="s">
        <v>186</v>
      </c>
      <c r="B242" s="78" t="s">
        <v>164</v>
      </c>
      <c r="C242" s="82"/>
      <c r="D242" s="108"/>
      <c r="E242" s="109"/>
      <c r="F242" s="176"/>
    </row>
    <row r="243" spans="2:6" ht="12.75">
      <c r="B243" s="78" t="s">
        <v>165</v>
      </c>
      <c r="C243" s="82" t="s">
        <v>49</v>
      </c>
      <c r="D243" s="108">
        <v>100</v>
      </c>
      <c r="E243" s="302"/>
      <c r="F243" s="176">
        <f>D243*E243</f>
        <v>0</v>
      </c>
    </row>
    <row r="245" spans="1:6" ht="102">
      <c r="A245" s="100" t="s">
        <v>187</v>
      </c>
      <c r="B245" s="78" t="s">
        <v>166</v>
      </c>
      <c r="C245" s="74"/>
      <c r="D245" s="314"/>
      <c r="E245" s="315"/>
      <c r="F245" s="316"/>
    </row>
    <row r="246" spans="2:6" ht="12.75">
      <c r="B246" s="78" t="s">
        <v>165</v>
      </c>
      <c r="C246" s="82" t="s">
        <v>49</v>
      </c>
      <c r="D246" s="108">
        <v>100</v>
      </c>
      <c r="E246" s="302"/>
      <c r="F246" s="176">
        <f>D246*E246</f>
        <v>0</v>
      </c>
    </row>
    <row r="249" spans="1:6" ht="63.75">
      <c r="A249" s="100" t="s">
        <v>188</v>
      </c>
      <c r="B249" s="78" t="s">
        <v>167</v>
      </c>
      <c r="C249" s="74" t="s">
        <v>17</v>
      </c>
      <c r="D249" s="111">
        <v>1</v>
      </c>
      <c r="E249" s="337"/>
      <c r="F249" s="316">
        <f>D249*E249</f>
        <v>0</v>
      </c>
    </row>
    <row r="250" ht="12.75">
      <c r="B250" s="78"/>
    </row>
    <row r="251" spans="1:6" ht="24.75" customHeight="1">
      <c r="A251" s="85" t="s">
        <v>40</v>
      </c>
      <c r="B251" s="98" t="s">
        <v>119</v>
      </c>
      <c r="C251" s="85" t="s">
        <v>67</v>
      </c>
      <c r="D251" s="320"/>
      <c r="E251" s="321"/>
      <c r="F251" s="322">
        <f>SUM(F146:F249)</f>
        <v>0</v>
      </c>
    </row>
    <row r="252" spans="1:6" ht="24.75" customHeight="1">
      <c r="A252" s="68"/>
      <c r="B252" s="73"/>
      <c r="C252" s="68"/>
      <c r="D252" s="326"/>
      <c r="E252" s="324"/>
      <c r="F252" s="325"/>
    </row>
    <row r="253" spans="1:6" ht="24.75" customHeight="1">
      <c r="A253" s="68"/>
      <c r="B253" s="328" t="s">
        <v>178</v>
      </c>
      <c r="C253" s="68"/>
      <c r="D253" s="326"/>
      <c r="E253" s="324"/>
      <c r="F253" s="325"/>
    </row>
    <row r="254" spans="1:6" ht="12.75">
      <c r="A254" s="67"/>
      <c r="B254" s="66"/>
      <c r="C254" s="68"/>
      <c r="D254" s="326"/>
      <c r="E254" s="324"/>
      <c r="F254" s="325"/>
    </row>
    <row r="255" spans="1:6" ht="19.5" customHeight="1">
      <c r="A255" s="68" t="s">
        <v>14</v>
      </c>
      <c r="B255" s="73" t="s">
        <v>15</v>
      </c>
      <c r="C255" s="68" t="s">
        <v>67</v>
      </c>
      <c r="D255" s="326"/>
      <c r="E255" s="324"/>
      <c r="F255" s="325">
        <f>F81</f>
        <v>0</v>
      </c>
    </row>
    <row r="256" spans="1:6" ht="12.75">
      <c r="A256" s="68"/>
      <c r="B256" s="73"/>
      <c r="C256" s="68"/>
      <c r="D256" s="326"/>
      <c r="E256" s="324"/>
      <c r="F256" s="325"/>
    </row>
    <row r="257" spans="1:6" ht="19.5" customHeight="1">
      <c r="A257" s="68" t="s">
        <v>19</v>
      </c>
      <c r="B257" s="73" t="s">
        <v>173</v>
      </c>
      <c r="C257" s="68" t="s">
        <v>67</v>
      </c>
      <c r="D257" s="326"/>
      <c r="E257" s="324"/>
      <c r="F257" s="325">
        <f>F106</f>
        <v>0</v>
      </c>
    </row>
    <row r="258" spans="1:6" ht="12.75">
      <c r="A258" s="68"/>
      <c r="B258" s="73"/>
      <c r="C258" s="68"/>
      <c r="D258" s="326"/>
      <c r="E258" s="324"/>
      <c r="F258" s="325"/>
    </row>
    <row r="259" spans="1:6" ht="19.5" customHeight="1">
      <c r="A259" s="68" t="s">
        <v>28</v>
      </c>
      <c r="B259" s="73" t="s">
        <v>29</v>
      </c>
      <c r="C259" s="68" t="s">
        <v>67</v>
      </c>
      <c r="D259" s="326"/>
      <c r="E259" s="324"/>
      <c r="F259" s="325">
        <f>F139</f>
        <v>0</v>
      </c>
    </row>
    <row r="260" spans="1:6" ht="12.75">
      <c r="A260" s="68"/>
      <c r="B260" s="79"/>
      <c r="C260" s="74"/>
      <c r="D260" s="314"/>
      <c r="E260" s="315"/>
      <c r="F260" s="316"/>
    </row>
    <row r="261" spans="1:6" ht="19.5" customHeight="1">
      <c r="A261" s="68" t="s">
        <v>40</v>
      </c>
      <c r="B261" s="73" t="s">
        <v>120</v>
      </c>
      <c r="C261" s="68" t="s">
        <v>67</v>
      </c>
      <c r="D261" s="314"/>
      <c r="E261" s="315"/>
      <c r="F261" s="325">
        <f>F251</f>
        <v>0</v>
      </c>
    </row>
    <row r="262" spans="1:6" ht="12.75">
      <c r="A262" s="67"/>
      <c r="B262" s="79"/>
      <c r="C262" s="74"/>
      <c r="D262" s="314"/>
      <c r="E262" s="315"/>
      <c r="F262" s="316"/>
    </row>
    <row r="263" spans="1:6" ht="30" customHeight="1">
      <c r="A263" s="85" t="s">
        <v>245</v>
      </c>
      <c r="B263" s="44" t="s">
        <v>189</v>
      </c>
      <c r="C263" s="45" t="s">
        <v>67</v>
      </c>
      <c r="D263" s="327"/>
      <c r="E263" s="323"/>
      <c r="F263" s="322">
        <f>SUM(F255:F261)</f>
        <v>0</v>
      </c>
    </row>
    <row r="264" spans="1:6" ht="12.75">
      <c r="A264" s="67"/>
      <c r="B264" s="84"/>
      <c r="C264" s="74"/>
      <c r="D264" s="314"/>
      <c r="E264" s="315"/>
      <c r="F264" s="316"/>
    </row>
    <row r="265" spans="1:5" ht="12.75">
      <c r="A265" s="67"/>
      <c r="E265" s="329"/>
    </row>
    <row r="266" spans="1:6" ht="12.75">
      <c r="A266" s="67"/>
      <c r="B266" s="79"/>
      <c r="C266" s="74"/>
      <c r="D266" s="314"/>
      <c r="E266" s="315"/>
      <c r="F266" s="316"/>
    </row>
    <row r="267" spans="1:6" s="226" customFormat="1" ht="24" customHeight="1">
      <c r="A267" s="225"/>
      <c r="B267" s="330" t="s">
        <v>279</v>
      </c>
      <c r="C267" s="331"/>
      <c r="D267" s="332"/>
      <c r="E267" s="333"/>
      <c r="F267" s="334"/>
    </row>
    <row r="268" spans="1:6" ht="12.75">
      <c r="A268" s="67"/>
      <c r="B268" s="66"/>
      <c r="C268" s="68"/>
      <c r="D268" s="326"/>
      <c r="E268" s="324"/>
      <c r="F268" s="325"/>
    </row>
    <row r="269" spans="1:6" ht="19.5" customHeight="1">
      <c r="A269" s="68" t="s">
        <v>238</v>
      </c>
      <c r="B269" s="73" t="s">
        <v>168</v>
      </c>
      <c r="C269" s="37" t="s">
        <v>67</v>
      </c>
      <c r="D269" s="314"/>
      <c r="E269" s="315"/>
      <c r="F269" s="325">
        <f>F65</f>
        <v>0</v>
      </c>
    </row>
    <row r="270" spans="1:6" ht="12.75">
      <c r="A270" s="67"/>
      <c r="B270" s="68"/>
      <c r="C270" s="37"/>
      <c r="D270" s="326"/>
      <c r="E270" s="324"/>
      <c r="F270" s="325"/>
    </row>
    <row r="271" spans="1:6" ht="19.5" customHeight="1">
      <c r="A271" s="68" t="s">
        <v>245</v>
      </c>
      <c r="B271" s="335" t="s">
        <v>189</v>
      </c>
      <c r="C271" s="37" t="s">
        <v>67</v>
      </c>
      <c r="D271" s="326"/>
      <c r="E271" s="324"/>
      <c r="F271" s="325">
        <f>F263</f>
        <v>0</v>
      </c>
    </row>
    <row r="272" ht="12.75">
      <c r="A272" s="67"/>
    </row>
    <row r="273" spans="1:6" ht="30" customHeight="1">
      <c r="A273" s="85" t="s">
        <v>70</v>
      </c>
      <c r="B273" s="86" t="s">
        <v>217</v>
      </c>
      <c r="C273" s="85" t="s">
        <v>67</v>
      </c>
      <c r="D273" s="336"/>
      <c r="E273" s="43"/>
      <c r="F273" s="322">
        <f>F271+F269</f>
        <v>0</v>
      </c>
    </row>
  </sheetData>
  <sheetProtection password="D371" sheet="1" objects="1" scenarios="1"/>
  <mergeCells count="2">
    <mergeCell ref="B26:D26"/>
    <mergeCell ref="B143:D143"/>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135"/>
  <sheetViews>
    <sheetView view="pageBreakPreview" zoomScaleSheetLayoutView="100" zoomScalePageLayoutView="0" workbookViewId="0" topLeftCell="A38">
      <selection activeCell="E47" sqref="E47"/>
    </sheetView>
  </sheetViews>
  <sheetFormatPr defaultColWidth="9.140625" defaultRowHeight="12.75"/>
  <cols>
    <col min="1" max="1" width="4.8515625" style="100" customWidth="1"/>
    <col min="2" max="2" width="41.7109375" style="83" customWidth="1"/>
    <col min="3" max="3" width="6.140625" style="74" customWidth="1"/>
    <col min="4" max="4" width="8.421875" style="158" customWidth="1"/>
    <col min="5" max="5" width="11.28125" style="135" customWidth="1"/>
    <col min="6" max="6" width="13.57421875" style="179" customWidth="1"/>
    <col min="7" max="16384" width="9.140625" style="61" customWidth="1"/>
  </cols>
  <sheetData>
    <row r="1" spans="1:6" ht="12.75">
      <c r="A1" s="189"/>
      <c r="B1" s="115"/>
      <c r="C1" s="131"/>
      <c r="D1" s="132"/>
      <c r="E1" s="133"/>
      <c r="F1" s="178"/>
    </row>
    <row r="2" spans="1:6" ht="12.75">
      <c r="A2" s="193" t="s">
        <v>280</v>
      </c>
      <c r="B2" s="118" t="s">
        <v>281</v>
      </c>
      <c r="C2" s="131"/>
      <c r="D2" s="132"/>
      <c r="E2" s="133"/>
      <c r="F2" s="178"/>
    </row>
    <row r="3" spans="1:6" ht="12.75">
      <c r="A3" s="190"/>
      <c r="B3" s="114"/>
      <c r="C3" s="131"/>
      <c r="D3" s="132"/>
      <c r="E3" s="134"/>
      <c r="F3" s="178"/>
    </row>
    <row r="4" spans="1:6" ht="12.75">
      <c r="A4" s="190"/>
      <c r="B4" s="114"/>
      <c r="C4" s="131"/>
      <c r="D4" s="132"/>
      <c r="E4" s="134"/>
      <c r="F4" s="178"/>
    </row>
    <row r="5" spans="1:6" ht="12.75">
      <c r="A5" s="191" t="s">
        <v>14</v>
      </c>
      <c r="B5" s="116" t="s">
        <v>15</v>
      </c>
      <c r="C5" s="131"/>
      <c r="D5" s="132"/>
      <c r="E5" s="132"/>
      <c r="F5" s="178"/>
    </row>
    <row r="6" spans="1:6" ht="12.75">
      <c r="A6" s="189"/>
      <c r="B6" s="115"/>
      <c r="C6" s="131"/>
      <c r="D6" s="132"/>
      <c r="E6" s="132"/>
      <c r="F6" s="178"/>
    </row>
    <row r="7" spans="1:6" ht="40.5" customHeight="1">
      <c r="A7" s="192" t="s">
        <v>16</v>
      </c>
      <c r="B7" s="117" t="s">
        <v>190</v>
      </c>
      <c r="C7" s="131" t="s">
        <v>53</v>
      </c>
      <c r="D7" s="132">
        <v>1</v>
      </c>
      <c r="E7" s="303"/>
      <c r="F7" s="178">
        <f>D7*E7</f>
        <v>0</v>
      </c>
    </row>
    <row r="8" spans="1:6" ht="12" customHeight="1">
      <c r="A8" s="189"/>
      <c r="B8" s="117"/>
      <c r="C8" s="131"/>
      <c r="D8" s="132"/>
      <c r="E8" s="132"/>
      <c r="F8" s="178"/>
    </row>
    <row r="9" spans="1:6" ht="66.75" customHeight="1">
      <c r="A9" s="192" t="s">
        <v>170</v>
      </c>
      <c r="B9" s="117" t="s">
        <v>191</v>
      </c>
      <c r="C9" s="131" t="s">
        <v>53</v>
      </c>
      <c r="D9" s="132">
        <v>1</v>
      </c>
      <c r="E9" s="303"/>
      <c r="F9" s="178">
        <f>D9*E9</f>
        <v>0</v>
      </c>
    </row>
    <row r="10" spans="1:4" ht="12" customHeight="1">
      <c r="A10" s="189"/>
      <c r="B10" s="117"/>
      <c r="D10" s="135"/>
    </row>
    <row r="11" spans="1:6" s="197" customFormat="1" ht="24.75" customHeight="1">
      <c r="A11" s="136" t="s">
        <v>14</v>
      </c>
      <c r="B11" s="159" t="s">
        <v>18</v>
      </c>
      <c r="C11" s="137" t="s">
        <v>67</v>
      </c>
      <c r="D11" s="138"/>
      <c r="E11" s="138"/>
      <c r="F11" s="180">
        <f>SUM(F7:F10)</f>
        <v>0</v>
      </c>
    </row>
    <row r="12" spans="1:6" ht="12.75">
      <c r="A12" s="189"/>
      <c r="B12" s="115"/>
      <c r="C12" s="131"/>
      <c r="D12" s="132"/>
      <c r="E12" s="132"/>
      <c r="F12" s="178"/>
    </row>
    <row r="13" spans="1:6" ht="12.75">
      <c r="A13" s="189"/>
      <c r="B13" s="115"/>
      <c r="C13" s="131"/>
      <c r="D13" s="132"/>
      <c r="E13" s="132"/>
      <c r="F13" s="178"/>
    </row>
    <row r="14" spans="1:6" ht="12.75">
      <c r="A14" s="193" t="s">
        <v>19</v>
      </c>
      <c r="B14" s="118" t="s">
        <v>29</v>
      </c>
      <c r="C14" s="141"/>
      <c r="D14" s="142"/>
      <c r="E14" s="142"/>
      <c r="F14" s="181"/>
    </row>
    <row r="15" spans="1:6" ht="12.75">
      <c r="A15" s="194"/>
      <c r="B15" s="119"/>
      <c r="C15" s="141"/>
      <c r="D15" s="142"/>
      <c r="E15" s="142"/>
      <c r="F15" s="181"/>
    </row>
    <row r="16" spans="1:6" ht="231">
      <c r="A16" s="195" t="s">
        <v>20</v>
      </c>
      <c r="B16" s="120" t="s">
        <v>282</v>
      </c>
      <c r="C16" s="141" t="s">
        <v>3</v>
      </c>
      <c r="D16" s="142">
        <v>50</v>
      </c>
      <c r="E16" s="304"/>
      <c r="F16" s="181">
        <f>D16*E16</f>
        <v>0</v>
      </c>
    </row>
    <row r="17" spans="1:4" ht="12.75">
      <c r="A17" s="195"/>
      <c r="B17" s="120"/>
      <c r="D17" s="135"/>
    </row>
    <row r="18" spans="1:6" ht="91.5" customHeight="1">
      <c r="A18" s="192" t="s">
        <v>21</v>
      </c>
      <c r="B18" s="78" t="s">
        <v>283</v>
      </c>
      <c r="C18" s="141" t="s">
        <v>38</v>
      </c>
      <c r="D18" s="142">
        <v>231</v>
      </c>
      <c r="E18" s="304"/>
      <c r="F18" s="181">
        <f>D18*E18</f>
        <v>0</v>
      </c>
    </row>
    <row r="19" spans="1:4" ht="12.75">
      <c r="A19" s="189"/>
      <c r="B19" s="120"/>
      <c r="D19" s="135"/>
    </row>
    <row r="20" spans="1:6" ht="80.25" customHeight="1">
      <c r="A20" s="192" t="s">
        <v>22</v>
      </c>
      <c r="B20" s="78" t="s">
        <v>284</v>
      </c>
      <c r="C20" s="131" t="s">
        <v>38</v>
      </c>
      <c r="D20" s="132">
        <v>1040</v>
      </c>
      <c r="E20" s="303"/>
      <c r="F20" s="178">
        <f>D20*E20</f>
        <v>0</v>
      </c>
    </row>
    <row r="21" spans="1:4" ht="12.75">
      <c r="A21" s="189"/>
      <c r="B21" s="117"/>
      <c r="D21" s="135"/>
    </row>
    <row r="22" spans="1:6" s="197" customFormat="1" ht="24.75" customHeight="1">
      <c r="A22" s="136" t="s">
        <v>19</v>
      </c>
      <c r="B22" s="159" t="s">
        <v>39</v>
      </c>
      <c r="C22" s="137" t="s">
        <v>67</v>
      </c>
      <c r="D22" s="138"/>
      <c r="E22" s="139"/>
      <c r="F22" s="180">
        <f>SUM(F16:F20)</f>
        <v>0</v>
      </c>
    </row>
    <row r="23" spans="1:6" ht="12.75">
      <c r="A23" s="189"/>
      <c r="B23" s="118"/>
      <c r="C23" s="122"/>
      <c r="D23" s="143"/>
      <c r="E23" s="144"/>
      <c r="F23" s="182"/>
    </row>
    <row r="24" spans="1:6" ht="12.75">
      <c r="A24" s="193" t="s">
        <v>28</v>
      </c>
      <c r="B24" s="118" t="s">
        <v>41</v>
      </c>
      <c r="C24" s="141"/>
      <c r="D24" s="142"/>
      <c r="E24" s="142"/>
      <c r="F24" s="181"/>
    </row>
    <row r="25" spans="1:6" ht="12.75">
      <c r="A25" s="189"/>
      <c r="B25" s="115"/>
      <c r="C25" s="131"/>
      <c r="D25" s="132"/>
      <c r="E25" s="132"/>
      <c r="F25" s="178"/>
    </row>
    <row r="26" spans="1:6" ht="53.25" customHeight="1">
      <c r="A26" s="189" t="s">
        <v>30</v>
      </c>
      <c r="B26" s="121" t="s">
        <v>229</v>
      </c>
      <c r="C26" s="122" t="s">
        <v>49</v>
      </c>
      <c r="D26" s="143">
        <v>230</v>
      </c>
      <c r="E26" s="305"/>
      <c r="F26" s="182">
        <f>D26*E26</f>
        <v>0</v>
      </c>
    </row>
    <row r="27" spans="1:4" ht="12.75">
      <c r="A27" s="189"/>
      <c r="B27" s="115"/>
      <c r="D27" s="135"/>
    </row>
    <row r="28" spans="1:4" ht="12.75">
      <c r="A28" s="189"/>
      <c r="B28" s="115"/>
      <c r="D28" s="135"/>
    </row>
    <row r="29" spans="1:6" ht="63.75">
      <c r="A29" s="189" t="s">
        <v>31</v>
      </c>
      <c r="B29" s="121" t="s">
        <v>230</v>
      </c>
      <c r="C29" s="122" t="s">
        <v>49</v>
      </c>
      <c r="D29" s="143">
        <v>36</v>
      </c>
      <c r="E29" s="305"/>
      <c r="F29" s="182">
        <f>D29*E29</f>
        <v>0</v>
      </c>
    </row>
    <row r="30" spans="1:6" ht="12.75">
      <c r="A30" s="189"/>
      <c r="B30" s="115"/>
      <c r="C30" s="122"/>
      <c r="D30" s="143"/>
      <c r="E30" s="143"/>
      <c r="F30" s="182"/>
    </row>
    <row r="31" spans="1:6" ht="12.75">
      <c r="A31" s="189"/>
      <c r="B31" s="115"/>
      <c r="C31" s="122"/>
      <c r="D31" s="143"/>
      <c r="E31" s="143"/>
      <c r="F31" s="182"/>
    </row>
    <row r="32" spans="1:6" ht="63.75">
      <c r="A32" s="189" t="s">
        <v>32</v>
      </c>
      <c r="B32" s="121" t="s">
        <v>192</v>
      </c>
      <c r="C32" s="122" t="s">
        <v>49</v>
      </c>
      <c r="D32" s="143">
        <v>110</v>
      </c>
      <c r="E32" s="305"/>
      <c r="F32" s="182">
        <f>D32*E32</f>
        <v>0</v>
      </c>
    </row>
    <row r="33" spans="1:6" ht="12.75">
      <c r="A33" s="189"/>
      <c r="B33" s="115"/>
      <c r="C33" s="131"/>
      <c r="D33" s="132"/>
      <c r="E33" s="132"/>
      <c r="F33" s="178"/>
    </row>
    <row r="34" spans="1:6" ht="12.75">
      <c r="A34" s="189"/>
      <c r="B34" s="115"/>
      <c r="C34" s="131"/>
      <c r="D34" s="132"/>
      <c r="E34" s="132"/>
      <c r="F34" s="178"/>
    </row>
    <row r="35" spans="1:6" ht="91.5" customHeight="1">
      <c r="A35" s="189" t="s">
        <v>33</v>
      </c>
      <c r="B35" s="78" t="s">
        <v>193</v>
      </c>
      <c r="C35" s="131" t="s">
        <v>49</v>
      </c>
      <c r="D35" s="132">
        <v>502</v>
      </c>
      <c r="E35" s="303"/>
      <c r="F35" s="178">
        <f>D35*E35</f>
        <v>0</v>
      </c>
    </row>
    <row r="36" spans="1:4" ht="15" customHeight="1">
      <c r="A36" s="189"/>
      <c r="B36" s="123"/>
      <c r="D36" s="135"/>
    </row>
    <row r="37" spans="1:4" ht="15" customHeight="1">
      <c r="A37" s="189"/>
      <c r="B37" s="123"/>
      <c r="D37" s="135"/>
    </row>
    <row r="38" spans="1:6" ht="92.25" customHeight="1">
      <c r="A38" s="189" t="s">
        <v>34</v>
      </c>
      <c r="B38" s="78" t="s">
        <v>194</v>
      </c>
      <c r="C38" s="131" t="s">
        <v>49</v>
      </c>
      <c r="D38" s="132">
        <v>1780</v>
      </c>
      <c r="E38" s="303"/>
      <c r="F38" s="178">
        <f>D38*E38</f>
        <v>0</v>
      </c>
    </row>
    <row r="39" spans="1:6" ht="15" customHeight="1">
      <c r="A39" s="189"/>
      <c r="B39" s="123"/>
      <c r="C39" s="131"/>
      <c r="D39" s="132"/>
      <c r="E39" s="132"/>
      <c r="F39" s="178"/>
    </row>
    <row r="40" spans="1:6" ht="15" customHeight="1">
      <c r="A40" s="189"/>
      <c r="B40" s="123"/>
      <c r="C40" s="131"/>
      <c r="D40" s="132"/>
      <c r="E40" s="132"/>
      <c r="F40" s="178"/>
    </row>
    <row r="41" spans="1:6" ht="92.25" customHeight="1">
      <c r="A41" s="189" t="s">
        <v>35</v>
      </c>
      <c r="B41" s="78" t="s">
        <v>195</v>
      </c>
      <c r="C41" s="131" t="s">
        <v>49</v>
      </c>
      <c r="D41" s="132">
        <v>300</v>
      </c>
      <c r="E41" s="303"/>
      <c r="F41" s="178">
        <f>D41*E41</f>
        <v>0</v>
      </c>
    </row>
    <row r="42" spans="1:4" ht="15" customHeight="1">
      <c r="A42" s="189"/>
      <c r="B42" s="123"/>
      <c r="D42" s="135"/>
    </row>
    <row r="43" spans="1:4" ht="15" customHeight="1">
      <c r="A43" s="189"/>
      <c r="B43" s="123"/>
      <c r="D43" s="135"/>
    </row>
    <row r="44" spans="1:6" ht="96" customHeight="1">
      <c r="A44" s="192" t="s">
        <v>36</v>
      </c>
      <c r="B44" s="124" t="s">
        <v>231</v>
      </c>
      <c r="C44" s="131" t="s">
        <v>2</v>
      </c>
      <c r="D44" s="132">
        <v>29</v>
      </c>
      <c r="E44" s="303"/>
      <c r="F44" s="178">
        <f>D44*E44</f>
        <v>0</v>
      </c>
    </row>
    <row r="45" spans="1:4" ht="15" customHeight="1">
      <c r="A45" s="189"/>
      <c r="B45" s="123"/>
      <c r="D45" s="135"/>
    </row>
    <row r="46" spans="1:4" ht="15" customHeight="1">
      <c r="A46" s="189"/>
      <c r="B46" s="123"/>
      <c r="D46" s="135"/>
    </row>
    <row r="47" spans="1:6" ht="96.75" customHeight="1">
      <c r="A47" s="192" t="s">
        <v>37</v>
      </c>
      <c r="B47" s="124" t="s">
        <v>232</v>
      </c>
      <c r="C47" s="131" t="s">
        <v>2</v>
      </c>
      <c r="D47" s="132">
        <v>96</v>
      </c>
      <c r="E47" s="303"/>
      <c r="F47" s="178">
        <f>D47*E47</f>
        <v>0</v>
      </c>
    </row>
    <row r="48" spans="1:4" ht="15" customHeight="1">
      <c r="A48" s="189"/>
      <c r="B48" s="123"/>
      <c r="D48" s="135"/>
    </row>
    <row r="49" spans="1:6" s="197" customFormat="1" ht="24.75" customHeight="1">
      <c r="A49" s="136" t="s">
        <v>28</v>
      </c>
      <c r="B49" s="148" t="s">
        <v>47</v>
      </c>
      <c r="C49" s="137" t="s">
        <v>67</v>
      </c>
      <c r="D49" s="138"/>
      <c r="E49" s="138"/>
      <c r="F49" s="183">
        <f>SUM(F26:F48)</f>
        <v>0</v>
      </c>
    </row>
    <row r="50" spans="1:6" ht="12.75">
      <c r="A50" s="189"/>
      <c r="B50" s="118"/>
      <c r="C50" s="131"/>
      <c r="D50" s="132"/>
      <c r="E50" s="132"/>
      <c r="F50" s="184"/>
    </row>
    <row r="51" spans="1:6" ht="12.75">
      <c r="A51" s="194"/>
      <c r="B51" s="123"/>
      <c r="C51" s="141"/>
      <c r="D51" s="142"/>
      <c r="E51" s="142"/>
      <c r="F51" s="181"/>
    </row>
    <row r="52" spans="1:6" ht="12.75">
      <c r="A52" s="189"/>
      <c r="B52" s="115"/>
      <c r="C52" s="131"/>
      <c r="D52" s="132"/>
      <c r="E52" s="132"/>
      <c r="F52" s="178"/>
    </row>
    <row r="53" spans="1:6" ht="12.75">
      <c r="A53" s="189"/>
      <c r="B53" s="115"/>
      <c r="C53" s="131"/>
      <c r="D53" s="132"/>
      <c r="E53" s="132"/>
      <c r="F53" s="178"/>
    </row>
    <row r="54" spans="1:6" ht="12.75">
      <c r="A54" s="189"/>
      <c r="B54" s="115"/>
      <c r="C54" s="131"/>
      <c r="D54" s="132"/>
      <c r="E54" s="132"/>
      <c r="F54" s="178"/>
    </row>
    <row r="55" spans="1:6" ht="12.75">
      <c r="A55" s="189"/>
      <c r="B55" s="125" t="s">
        <v>48</v>
      </c>
      <c r="C55" s="131"/>
      <c r="D55" s="132"/>
      <c r="E55" s="132"/>
      <c r="F55" s="184"/>
    </row>
    <row r="56" spans="1:6" ht="12.75">
      <c r="A56" s="189"/>
      <c r="B56" s="115"/>
      <c r="C56" s="131"/>
      <c r="D56" s="132"/>
      <c r="E56" s="132"/>
      <c r="F56" s="178"/>
    </row>
    <row r="57" spans="1:6" s="198" customFormat="1" ht="19.5" customHeight="1">
      <c r="A57" s="140" t="s">
        <v>14</v>
      </c>
      <c r="B57" s="146" t="s">
        <v>15</v>
      </c>
      <c r="C57" s="227" t="s">
        <v>67</v>
      </c>
      <c r="D57" s="132"/>
      <c r="E57" s="133"/>
      <c r="F57" s="184">
        <f>F11</f>
        <v>0</v>
      </c>
    </row>
    <row r="58" spans="1:6" s="198" customFormat="1" ht="12.75">
      <c r="A58" s="140"/>
      <c r="B58" s="147"/>
      <c r="C58" s="227"/>
      <c r="D58" s="132"/>
      <c r="E58" s="133"/>
      <c r="F58" s="184"/>
    </row>
    <row r="59" spans="1:6" s="198" customFormat="1" ht="19.5" customHeight="1">
      <c r="A59" s="140" t="s">
        <v>19</v>
      </c>
      <c r="B59" s="146" t="s">
        <v>29</v>
      </c>
      <c r="C59" s="227" t="s">
        <v>67</v>
      </c>
      <c r="D59" s="132"/>
      <c r="E59" s="144"/>
      <c r="F59" s="184">
        <f>F22</f>
        <v>0</v>
      </c>
    </row>
    <row r="60" spans="1:6" s="198" customFormat="1" ht="12.75" customHeight="1">
      <c r="A60" s="140"/>
      <c r="B60" s="146"/>
      <c r="C60" s="227"/>
      <c r="D60" s="132"/>
      <c r="E60" s="144"/>
      <c r="F60" s="184"/>
    </row>
    <row r="61" spans="1:6" s="198" customFormat="1" ht="19.5" customHeight="1">
      <c r="A61" s="140" t="s">
        <v>28</v>
      </c>
      <c r="B61" s="146" t="s">
        <v>41</v>
      </c>
      <c r="C61" s="227" t="s">
        <v>67</v>
      </c>
      <c r="D61" s="132"/>
      <c r="E61" s="135"/>
      <c r="F61" s="184">
        <f>F49</f>
        <v>0</v>
      </c>
    </row>
    <row r="62" spans="1:6" ht="12.75">
      <c r="A62" s="189"/>
      <c r="B62" s="115"/>
      <c r="C62" s="131"/>
      <c r="D62" s="132"/>
      <c r="E62" s="133"/>
      <c r="F62" s="184"/>
    </row>
    <row r="63" spans="1:6" s="197" customFormat="1" ht="30" customHeight="1">
      <c r="A63" s="136" t="s">
        <v>71</v>
      </c>
      <c r="B63" s="148" t="s">
        <v>196</v>
      </c>
      <c r="C63" s="137" t="s">
        <v>67</v>
      </c>
      <c r="D63" s="138"/>
      <c r="E63" s="149"/>
      <c r="F63" s="183">
        <f>SUM(F57:F61)</f>
        <v>0</v>
      </c>
    </row>
    <row r="64" spans="1:6" ht="12.75">
      <c r="A64" s="189"/>
      <c r="B64" s="118"/>
      <c r="C64" s="131"/>
      <c r="D64" s="132"/>
      <c r="E64" s="145"/>
      <c r="F64" s="184"/>
    </row>
    <row r="65" spans="2:6" ht="12.75">
      <c r="B65" s="78"/>
      <c r="C65" s="82"/>
      <c r="D65" s="150"/>
      <c r="E65" s="150"/>
      <c r="F65" s="185"/>
    </row>
    <row r="66" spans="2:6" ht="12.75">
      <c r="B66" s="78"/>
      <c r="C66" s="82"/>
      <c r="D66" s="150"/>
      <c r="E66" s="150"/>
      <c r="F66" s="185"/>
    </row>
    <row r="67" spans="2:6" ht="12.75">
      <c r="B67" s="78"/>
      <c r="C67" s="82"/>
      <c r="D67" s="150"/>
      <c r="E67" s="150"/>
      <c r="F67" s="185"/>
    </row>
    <row r="68" spans="2:6" ht="12.75">
      <c r="B68" s="121"/>
      <c r="C68" s="82"/>
      <c r="D68" s="150"/>
      <c r="E68" s="150"/>
      <c r="F68" s="185"/>
    </row>
    <row r="69" spans="2:6" ht="12.75">
      <c r="B69" s="121"/>
      <c r="C69" s="82"/>
      <c r="D69" s="150"/>
      <c r="E69" s="150"/>
      <c r="F69" s="185"/>
    </row>
    <row r="70" spans="2:6" ht="12.75">
      <c r="B70" s="121"/>
      <c r="C70" s="82"/>
      <c r="D70" s="150"/>
      <c r="E70" s="150"/>
      <c r="F70" s="185"/>
    </row>
    <row r="71" spans="2:6" ht="12.75">
      <c r="B71" s="121"/>
      <c r="C71" s="82"/>
      <c r="D71" s="150"/>
      <c r="E71" s="150"/>
      <c r="F71" s="185"/>
    </row>
    <row r="72" spans="2:6" ht="12.75">
      <c r="B72" s="121"/>
      <c r="C72" s="82"/>
      <c r="D72" s="150"/>
      <c r="E72" s="150"/>
      <c r="F72" s="185"/>
    </row>
    <row r="73" spans="2:6" ht="12.75">
      <c r="B73" s="121"/>
      <c r="C73" s="82"/>
      <c r="D73" s="150"/>
      <c r="E73" s="150"/>
      <c r="F73" s="185"/>
    </row>
    <row r="74" spans="2:6" ht="12.75">
      <c r="B74" s="121"/>
      <c r="C74" s="82"/>
      <c r="D74" s="150"/>
      <c r="E74" s="150"/>
      <c r="F74" s="185"/>
    </row>
    <row r="75" spans="2:6" ht="12.75">
      <c r="B75" s="121"/>
      <c r="C75" s="82"/>
      <c r="D75" s="150"/>
      <c r="E75" s="150"/>
      <c r="F75" s="185"/>
    </row>
    <row r="76" spans="2:6" ht="12.75">
      <c r="B76" s="121"/>
      <c r="C76" s="82"/>
      <c r="D76" s="150"/>
      <c r="E76" s="150"/>
      <c r="F76" s="185"/>
    </row>
    <row r="77" spans="2:6" ht="12.75">
      <c r="B77" s="121"/>
      <c r="C77" s="82"/>
      <c r="D77" s="150"/>
      <c r="E77" s="150"/>
      <c r="F77" s="185"/>
    </row>
    <row r="78" spans="2:6" ht="12.75">
      <c r="B78" s="121"/>
      <c r="C78" s="82"/>
      <c r="D78" s="150"/>
      <c r="E78" s="150"/>
      <c r="F78" s="185"/>
    </row>
    <row r="79" spans="2:6" ht="12.75">
      <c r="B79" s="121"/>
      <c r="C79" s="82"/>
      <c r="D79" s="150"/>
      <c r="E79" s="150"/>
      <c r="F79" s="185"/>
    </row>
    <row r="80" spans="2:6" ht="12.75">
      <c r="B80" s="121"/>
      <c r="C80" s="151"/>
      <c r="D80" s="150"/>
      <c r="E80" s="150"/>
      <c r="F80" s="185"/>
    </row>
    <row r="81" spans="2:6" ht="12.75">
      <c r="B81" s="121"/>
      <c r="C81" s="82"/>
      <c r="D81" s="150"/>
      <c r="E81" s="150"/>
      <c r="F81" s="185"/>
    </row>
    <row r="82" spans="2:6" ht="12.75">
      <c r="B82" s="121"/>
      <c r="C82" s="82"/>
      <c r="D82" s="150"/>
      <c r="E82" s="150"/>
      <c r="F82" s="185"/>
    </row>
    <row r="83" spans="2:6" ht="12.75">
      <c r="B83" s="121"/>
      <c r="C83" s="151"/>
      <c r="D83" s="150"/>
      <c r="E83" s="150"/>
      <c r="F83" s="185"/>
    </row>
    <row r="84" spans="2:6" ht="12.75">
      <c r="B84" s="121"/>
      <c r="C84" s="82"/>
      <c r="D84" s="150"/>
      <c r="E84" s="150"/>
      <c r="F84" s="185"/>
    </row>
    <row r="85" spans="2:6" ht="12.75">
      <c r="B85" s="121"/>
      <c r="C85" s="82"/>
      <c r="D85" s="150"/>
      <c r="E85" s="150"/>
      <c r="F85" s="185"/>
    </row>
    <row r="86" spans="2:6" ht="12.75">
      <c r="B86" s="121"/>
      <c r="C86" s="82"/>
      <c r="D86" s="150"/>
      <c r="E86" s="150"/>
      <c r="F86" s="185"/>
    </row>
    <row r="87" spans="2:6" ht="12.75">
      <c r="B87" s="121"/>
      <c r="C87" s="82"/>
      <c r="D87" s="150"/>
      <c r="E87" s="150"/>
      <c r="F87" s="185"/>
    </row>
    <row r="88" spans="2:6" ht="12.75">
      <c r="B88" s="121"/>
      <c r="C88" s="82"/>
      <c r="D88" s="150"/>
      <c r="E88" s="150"/>
      <c r="F88" s="185"/>
    </row>
    <row r="89" spans="2:6" ht="12.75">
      <c r="B89" s="121"/>
      <c r="C89" s="82"/>
      <c r="D89" s="150"/>
      <c r="E89" s="150"/>
      <c r="F89" s="185"/>
    </row>
    <row r="90" spans="2:6" ht="12.75">
      <c r="B90" s="121"/>
      <c r="C90" s="82"/>
      <c r="D90" s="150"/>
      <c r="E90" s="150"/>
      <c r="F90" s="185"/>
    </row>
    <row r="91" spans="2:6" ht="12.75">
      <c r="B91" s="121"/>
      <c r="C91" s="82"/>
      <c r="D91" s="150"/>
      <c r="E91" s="150"/>
      <c r="F91" s="185"/>
    </row>
    <row r="92" spans="2:6" ht="12.75">
      <c r="B92" s="121"/>
      <c r="C92" s="82"/>
      <c r="D92" s="150"/>
      <c r="E92" s="150"/>
      <c r="F92" s="185"/>
    </row>
    <row r="93" spans="2:6" ht="12.75">
      <c r="B93" s="152"/>
      <c r="C93" s="82"/>
      <c r="D93" s="150"/>
      <c r="E93" s="150"/>
      <c r="F93" s="185"/>
    </row>
    <row r="94" spans="2:6" ht="12.75">
      <c r="B94" s="121"/>
      <c r="C94" s="82"/>
      <c r="D94" s="150"/>
      <c r="E94" s="150"/>
      <c r="F94" s="186"/>
    </row>
    <row r="95" spans="2:6" ht="12.75">
      <c r="B95" s="121"/>
      <c r="C95" s="82"/>
      <c r="D95" s="150"/>
      <c r="E95" s="150"/>
      <c r="F95" s="185"/>
    </row>
    <row r="96" spans="2:6" ht="12.75">
      <c r="B96" s="121"/>
      <c r="C96" s="82"/>
      <c r="D96" s="150"/>
      <c r="E96" s="150"/>
      <c r="F96" s="185"/>
    </row>
    <row r="97" spans="2:6" ht="12.75">
      <c r="B97" s="152"/>
      <c r="C97" s="82"/>
      <c r="D97" s="150"/>
      <c r="E97" s="150"/>
      <c r="F97" s="185"/>
    </row>
    <row r="98" spans="2:6" ht="12.75">
      <c r="B98" s="152"/>
      <c r="C98" s="82"/>
      <c r="D98" s="150"/>
      <c r="E98" s="150"/>
      <c r="F98" s="185"/>
    </row>
    <row r="99" spans="2:6" ht="12.75">
      <c r="B99" s="153"/>
      <c r="C99" s="82"/>
      <c r="D99" s="150"/>
      <c r="E99" s="150"/>
      <c r="F99" s="185"/>
    </row>
    <row r="100" spans="2:6" ht="12.75">
      <c r="B100" s="154"/>
      <c r="C100" s="82"/>
      <c r="D100" s="150"/>
      <c r="E100" s="150"/>
      <c r="F100" s="185"/>
    </row>
    <row r="101" spans="2:6" ht="12.75">
      <c r="B101" s="153"/>
      <c r="C101" s="82"/>
      <c r="D101" s="150"/>
      <c r="E101" s="150"/>
      <c r="F101" s="185"/>
    </row>
    <row r="102" spans="1:6" ht="12.75">
      <c r="A102" s="196"/>
      <c r="B102" s="155"/>
      <c r="C102" s="82"/>
      <c r="D102" s="150"/>
      <c r="E102" s="156"/>
      <c r="F102" s="185"/>
    </row>
    <row r="103" spans="1:6" ht="12.75">
      <c r="A103" s="196"/>
      <c r="B103" s="153"/>
      <c r="C103" s="82"/>
      <c r="D103" s="150"/>
      <c r="E103" s="156"/>
      <c r="F103" s="186"/>
    </row>
    <row r="104" spans="1:6" ht="12.75">
      <c r="A104" s="196"/>
      <c r="B104" s="155"/>
      <c r="C104" s="82"/>
      <c r="D104" s="150"/>
      <c r="E104" s="156"/>
      <c r="F104" s="186"/>
    </row>
    <row r="105" spans="1:6" ht="12.75">
      <c r="A105" s="196"/>
      <c r="B105" s="153"/>
      <c r="C105" s="82"/>
      <c r="D105" s="150"/>
      <c r="E105" s="156"/>
      <c r="F105" s="186"/>
    </row>
    <row r="106" spans="1:6" ht="12.75">
      <c r="A106" s="196"/>
      <c r="B106" s="155"/>
      <c r="C106" s="82"/>
      <c r="D106" s="150"/>
      <c r="E106" s="156"/>
      <c r="F106" s="186"/>
    </row>
    <row r="107" spans="1:6" ht="12.75">
      <c r="A107" s="196"/>
      <c r="B107" s="155"/>
      <c r="C107" s="82"/>
      <c r="D107" s="150"/>
      <c r="E107" s="156"/>
      <c r="F107" s="186"/>
    </row>
    <row r="108" spans="1:6" ht="12.75">
      <c r="A108" s="196"/>
      <c r="B108" s="155"/>
      <c r="C108" s="82"/>
      <c r="D108" s="150"/>
      <c r="E108" s="156"/>
      <c r="F108" s="186"/>
    </row>
    <row r="109" spans="1:6" ht="12.75">
      <c r="A109" s="196"/>
      <c r="B109" s="153"/>
      <c r="C109" s="82"/>
      <c r="D109" s="150"/>
      <c r="E109" s="156"/>
      <c r="F109" s="186"/>
    </row>
    <row r="110" spans="1:6" ht="12.75">
      <c r="A110" s="196"/>
      <c r="B110" s="155"/>
      <c r="C110" s="82"/>
      <c r="D110" s="150"/>
      <c r="E110" s="156"/>
      <c r="F110" s="186"/>
    </row>
    <row r="111" spans="1:6" ht="12.75">
      <c r="A111" s="196"/>
      <c r="B111" s="155"/>
      <c r="C111" s="82"/>
      <c r="D111" s="150"/>
      <c r="E111" s="156"/>
      <c r="F111" s="186"/>
    </row>
    <row r="112" spans="1:6" ht="12.75">
      <c r="A112" s="196"/>
      <c r="B112" s="155"/>
      <c r="C112" s="82"/>
      <c r="D112" s="150"/>
      <c r="E112" s="156"/>
      <c r="F112" s="186"/>
    </row>
    <row r="113" spans="1:6" ht="12.75">
      <c r="A113" s="196"/>
      <c r="B113" s="155"/>
      <c r="C113" s="82"/>
      <c r="D113" s="150"/>
      <c r="E113" s="156"/>
      <c r="F113" s="186"/>
    </row>
    <row r="114" spans="1:6" ht="12.75">
      <c r="A114" s="196"/>
      <c r="B114" s="155"/>
      <c r="C114" s="82"/>
      <c r="D114" s="150"/>
      <c r="E114" s="156"/>
      <c r="F114" s="186"/>
    </row>
    <row r="115" spans="2:6" ht="12.75">
      <c r="B115" s="153"/>
      <c r="C115" s="82"/>
      <c r="D115" s="150"/>
      <c r="E115" s="156"/>
      <c r="F115" s="186"/>
    </row>
    <row r="116" spans="2:6" ht="12.75">
      <c r="B116" s="157"/>
      <c r="C116" s="82"/>
      <c r="D116" s="150"/>
      <c r="E116" s="156"/>
      <c r="F116" s="186"/>
    </row>
    <row r="117" spans="2:6" ht="12.75">
      <c r="B117" s="155"/>
      <c r="C117" s="82"/>
      <c r="D117" s="150"/>
      <c r="E117" s="156"/>
      <c r="F117" s="186"/>
    </row>
    <row r="118" spans="2:6" ht="12.75">
      <c r="B118" s="155"/>
      <c r="C118" s="82"/>
      <c r="D118" s="150"/>
      <c r="E118" s="156"/>
      <c r="F118" s="186"/>
    </row>
    <row r="119" spans="2:6" ht="12.75">
      <c r="B119" s="155"/>
      <c r="C119" s="82"/>
      <c r="D119" s="150"/>
      <c r="E119" s="156"/>
      <c r="F119" s="185"/>
    </row>
    <row r="120" spans="2:6" ht="12.75">
      <c r="B120" s="153"/>
      <c r="C120" s="82"/>
      <c r="D120" s="150"/>
      <c r="E120" s="156"/>
      <c r="F120" s="185"/>
    </row>
    <row r="121" spans="2:6" ht="12.75">
      <c r="B121" s="153"/>
      <c r="C121" s="82"/>
      <c r="D121" s="150"/>
      <c r="E121" s="156"/>
      <c r="F121" s="185"/>
    </row>
    <row r="122" spans="2:6" ht="12.75">
      <c r="B122" s="153"/>
      <c r="C122" s="82"/>
      <c r="D122" s="150"/>
      <c r="E122" s="156"/>
      <c r="F122" s="185"/>
    </row>
    <row r="123" spans="2:6" ht="12.75">
      <c r="B123" s="153"/>
      <c r="C123" s="82"/>
      <c r="D123" s="150"/>
      <c r="E123" s="156"/>
      <c r="F123" s="185"/>
    </row>
    <row r="124" spans="2:6" ht="12.75">
      <c r="B124" s="153"/>
      <c r="E124" s="156"/>
      <c r="F124" s="185"/>
    </row>
    <row r="125" spans="2:6" ht="12.75">
      <c r="B125" s="153"/>
      <c r="C125" s="82"/>
      <c r="D125" s="150"/>
      <c r="E125" s="156"/>
      <c r="F125" s="185"/>
    </row>
    <row r="126" spans="2:6" ht="12.75">
      <c r="B126" s="153"/>
      <c r="C126" s="82"/>
      <c r="D126" s="150"/>
      <c r="E126" s="156"/>
      <c r="F126" s="185"/>
    </row>
    <row r="127" spans="2:6" ht="12.75">
      <c r="B127" s="153"/>
      <c r="E127" s="156"/>
      <c r="F127" s="185"/>
    </row>
    <row r="128" spans="2:6" ht="12.75">
      <c r="B128" s="153"/>
      <c r="C128" s="82"/>
      <c r="D128" s="150"/>
      <c r="E128" s="156"/>
      <c r="F128" s="185"/>
    </row>
    <row r="129" spans="2:6" ht="12.75">
      <c r="B129" s="153"/>
      <c r="C129" s="82"/>
      <c r="D129" s="150"/>
      <c r="E129" s="156"/>
      <c r="F129" s="185"/>
    </row>
    <row r="130" spans="3:6" ht="12.75">
      <c r="C130" s="82"/>
      <c r="D130" s="150"/>
      <c r="E130" s="156"/>
      <c r="F130" s="185"/>
    </row>
    <row r="133" ht="12.75">
      <c r="B133" s="78"/>
    </row>
    <row r="135" ht="12.75">
      <c r="B135" s="78"/>
    </row>
  </sheetData>
  <sheetProtection password="D371" sheet="1"/>
  <printOptions/>
  <pageMargins left="0.984251968503937" right="0.3937007874015748" top="0.7874015748031497" bottom="0.5905511811023623" header="0.31496062992125984" footer="0.31496062992125984"/>
  <pageSetup horizontalDpi="600" verticalDpi="600" orientation="portrait" paperSize="9" r:id="rId1"/>
  <headerFooter>
    <oddFooter>&amp;R&amp;9&amp;P</oddFooter>
  </headerFooter>
</worksheet>
</file>

<file path=xl/worksheets/sheet5.xml><?xml version="1.0" encoding="utf-8"?>
<worksheet xmlns="http://schemas.openxmlformats.org/spreadsheetml/2006/main" xmlns:r="http://schemas.openxmlformats.org/officeDocument/2006/relationships">
  <dimension ref="A2:F66"/>
  <sheetViews>
    <sheetView view="pageBreakPreview" zoomScaleSheetLayoutView="100" zoomScalePageLayoutView="0" workbookViewId="0" topLeftCell="A45">
      <selection activeCell="E51" sqref="E51"/>
    </sheetView>
  </sheetViews>
  <sheetFormatPr defaultColWidth="8.8515625" defaultRowHeight="12.75"/>
  <cols>
    <col min="1" max="1" width="8.8515625" style="220" customWidth="1"/>
    <col min="2" max="2" width="41.7109375" style="228" customWidth="1"/>
    <col min="3" max="3" width="6.28125" style="33" customWidth="1"/>
    <col min="4" max="4" width="6.57421875" style="200" customWidth="1"/>
    <col min="5" max="5" width="12.00390625" style="308" customWidth="1"/>
    <col min="6" max="6" width="13.421875" style="201" customWidth="1"/>
    <col min="7" max="16384" width="8.8515625" style="202" customWidth="1"/>
  </cols>
  <sheetData>
    <row r="2" spans="1:2" ht="15">
      <c r="A2" s="236" t="s">
        <v>285</v>
      </c>
      <c r="B2" s="237" t="s">
        <v>81</v>
      </c>
    </row>
    <row r="4" ht="12.75">
      <c r="B4" s="199" t="s">
        <v>197</v>
      </c>
    </row>
    <row r="5" ht="12.75">
      <c r="B5" s="229"/>
    </row>
    <row r="6" spans="2:5" ht="204">
      <c r="B6" s="203" t="s">
        <v>202</v>
      </c>
      <c r="C6" s="151"/>
      <c r="D6" s="204"/>
      <c r="E6" s="309"/>
    </row>
    <row r="7" spans="2:5" ht="254.25" customHeight="1">
      <c r="B7" s="203" t="s">
        <v>200</v>
      </c>
      <c r="C7" s="151"/>
      <c r="D7" s="204"/>
      <c r="E7" s="309"/>
    </row>
    <row r="8" spans="2:5" ht="191.25">
      <c r="B8" s="203" t="s">
        <v>201</v>
      </c>
      <c r="C8" s="151"/>
      <c r="D8" s="204"/>
      <c r="E8" s="309"/>
    </row>
    <row r="9" spans="2:5" ht="38.25">
      <c r="B9" s="203" t="s">
        <v>286</v>
      </c>
      <c r="C9" s="151"/>
      <c r="D9" s="204"/>
      <c r="E9" s="309"/>
    </row>
    <row r="10" spans="2:5" ht="12.75">
      <c r="B10" s="203"/>
      <c r="C10" s="151"/>
      <c r="D10" s="204"/>
      <c r="E10" s="309"/>
    </row>
    <row r="11" spans="2:5" ht="12.75">
      <c r="B11" s="203"/>
      <c r="C11" s="151"/>
      <c r="D11" s="204"/>
      <c r="E11" s="309"/>
    </row>
    <row r="12" spans="2:5" ht="38.25">
      <c r="B12" s="203" t="s">
        <v>198</v>
      </c>
      <c r="C12" s="151"/>
      <c r="D12" s="204"/>
      <c r="E12" s="309"/>
    </row>
    <row r="13" spans="2:5" ht="63.75">
      <c r="B13" s="203" t="s">
        <v>199</v>
      </c>
      <c r="C13" s="151"/>
      <c r="D13" s="204"/>
      <c r="E13" s="309"/>
    </row>
    <row r="17" spans="1:2" ht="12.75">
      <c r="A17" s="196" t="s">
        <v>14</v>
      </c>
      <c r="B17" s="205" t="s">
        <v>203</v>
      </c>
    </row>
    <row r="19" spans="1:6" ht="310.5" customHeight="1">
      <c r="A19" s="220" t="s">
        <v>16</v>
      </c>
      <c r="B19" s="121" t="s">
        <v>315</v>
      </c>
      <c r="C19" s="206" t="s">
        <v>209</v>
      </c>
      <c r="D19" s="207">
        <v>3</v>
      </c>
      <c r="E19" s="306"/>
      <c r="F19" s="208">
        <f>D19*E19</f>
        <v>0</v>
      </c>
    </row>
    <row r="20" spans="3:6" ht="12.75">
      <c r="C20" s="209"/>
      <c r="D20" s="207"/>
      <c r="E20" s="310"/>
      <c r="F20" s="210"/>
    </row>
    <row r="21" spans="1:6" ht="359.25" customHeight="1">
      <c r="A21" s="220" t="s">
        <v>170</v>
      </c>
      <c r="B21" s="121" t="s">
        <v>316</v>
      </c>
      <c r="C21" s="206" t="s">
        <v>210</v>
      </c>
      <c r="D21" s="207">
        <v>2</v>
      </c>
      <c r="E21" s="306"/>
      <c r="F21" s="208">
        <f>D21*E21</f>
        <v>0</v>
      </c>
    </row>
    <row r="22" spans="3:6" ht="12.75">
      <c r="C22" s="209"/>
      <c r="D22" s="207"/>
      <c r="E22" s="310"/>
      <c r="F22" s="210"/>
    </row>
    <row r="23" spans="1:6" ht="395.25">
      <c r="A23" s="220" t="s">
        <v>171</v>
      </c>
      <c r="B23" s="121" t="s">
        <v>317</v>
      </c>
      <c r="C23" s="206" t="s">
        <v>210</v>
      </c>
      <c r="D23" s="207">
        <v>1</v>
      </c>
      <c r="E23" s="306"/>
      <c r="F23" s="208">
        <f>D23*E23</f>
        <v>0</v>
      </c>
    </row>
    <row r="24" spans="3:6" ht="12.75">
      <c r="C24" s="209"/>
      <c r="D24" s="207"/>
      <c r="E24" s="310"/>
      <c r="F24" s="210"/>
    </row>
    <row r="25" spans="1:6" ht="140.25">
      <c r="A25" s="220" t="s">
        <v>205</v>
      </c>
      <c r="B25" s="121" t="s">
        <v>287</v>
      </c>
      <c r="C25" s="206" t="s">
        <v>126</v>
      </c>
      <c r="D25" s="207">
        <v>130</v>
      </c>
      <c r="E25" s="306"/>
      <c r="F25" s="208">
        <f>D25*E25</f>
        <v>0</v>
      </c>
    </row>
    <row r="26" spans="3:6" ht="12.75">
      <c r="C26" s="209"/>
      <c r="D26" s="207"/>
      <c r="E26" s="310"/>
      <c r="F26" s="210"/>
    </row>
    <row r="27" spans="1:6" ht="102">
      <c r="A27" s="220" t="s">
        <v>206</v>
      </c>
      <c r="B27" s="238" t="s">
        <v>288</v>
      </c>
      <c r="C27" s="206" t="s">
        <v>126</v>
      </c>
      <c r="D27" s="207">
        <v>230</v>
      </c>
      <c r="E27" s="306"/>
      <c r="F27" s="208">
        <f>D27*E27</f>
        <v>0</v>
      </c>
    </row>
    <row r="28" spans="3:6" ht="12.75">
      <c r="C28" s="209"/>
      <c r="D28" s="207"/>
      <c r="E28" s="310"/>
      <c r="F28" s="210"/>
    </row>
    <row r="29" spans="1:6" ht="89.25">
      <c r="A29" s="220" t="s">
        <v>207</v>
      </c>
      <c r="B29" s="121" t="s">
        <v>289</v>
      </c>
      <c r="C29" s="206" t="s">
        <v>126</v>
      </c>
      <c r="D29" s="207">
        <v>230</v>
      </c>
      <c r="E29" s="306"/>
      <c r="F29" s="208">
        <f>D29*E29</f>
        <v>0</v>
      </c>
    </row>
    <row r="30" spans="3:6" ht="12.75">
      <c r="C30" s="209"/>
      <c r="D30" s="207"/>
      <c r="E30" s="310"/>
      <c r="F30" s="210"/>
    </row>
    <row r="31" spans="3:6" ht="12.75">
      <c r="C31" s="209"/>
      <c r="D31" s="207"/>
      <c r="E31" s="310"/>
      <c r="F31" s="210"/>
    </row>
    <row r="32" spans="1:6" ht="25.5">
      <c r="A32" s="220" t="s">
        <v>208</v>
      </c>
      <c r="B32" s="121" t="s">
        <v>204</v>
      </c>
      <c r="C32" s="206" t="s">
        <v>17</v>
      </c>
      <c r="D32" s="207">
        <v>12</v>
      </c>
      <c r="E32" s="306"/>
      <c r="F32" s="208">
        <f>D32*E32</f>
        <v>0</v>
      </c>
    </row>
    <row r="34" spans="1:6" s="233" customFormat="1" ht="30.75" customHeight="1">
      <c r="A34" s="231" t="s">
        <v>14</v>
      </c>
      <c r="B34" s="234" t="s">
        <v>211</v>
      </c>
      <c r="C34" s="45" t="s">
        <v>67</v>
      </c>
      <c r="D34" s="211"/>
      <c r="E34" s="311"/>
      <c r="F34" s="212">
        <f>SUM(F19:F32)</f>
        <v>0</v>
      </c>
    </row>
    <row r="38" spans="1:2" ht="12.75">
      <c r="A38" s="196" t="s">
        <v>19</v>
      </c>
      <c r="B38" s="199" t="s">
        <v>212</v>
      </c>
    </row>
    <row r="40" spans="1:6" ht="51">
      <c r="A40" s="220" t="s">
        <v>20</v>
      </c>
      <c r="B40" s="121" t="s">
        <v>290</v>
      </c>
      <c r="C40" s="33" t="s">
        <v>17</v>
      </c>
      <c r="D40" s="200">
        <v>6</v>
      </c>
      <c r="E40" s="312"/>
      <c r="F40" s="201">
        <f>D40*E40</f>
        <v>0</v>
      </c>
    </row>
    <row r="42" spans="1:6" s="235" customFormat="1" ht="24.75" customHeight="1">
      <c r="A42" s="45" t="s">
        <v>19</v>
      </c>
      <c r="B42" s="232" t="s">
        <v>213</v>
      </c>
      <c r="C42" s="45" t="s">
        <v>67</v>
      </c>
      <c r="D42" s="211"/>
      <c r="E42" s="311"/>
      <c r="F42" s="212">
        <f>F40</f>
        <v>0</v>
      </c>
    </row>
    <row r="46" spans="1:2" ht="12.75">
      <c r="A46" s="196" t="s">
        <v>28</v>
      </c>
      <c r="B46" s="199" t="s">
        <v>214</v>
      </c>
    </row>
    <row r="48" spans="1:6" ht="89.25">
      <c r="A48" s="220" t="s">
        <v>30</v>
      </c>
      <c r="B48" s="121" t="s">
        <v>291</v>
      </c>
      <c r="C48" s="33" t="s">
        <v>17</v>
      </c>
      <c r="D48" s="200">
        <v>1</v>
      </c>
      <c r="E48" s="312"/>
      <c r="F48" s="201">
        <f>D48*E48</f>
        <v>0</v>
      </c>
    </row>
    <row r="51" spans="1:6" ht="51">
      <c r="A51" s="220" t="s">
        <v>31</v>
      </c>
      <c r="B51" s="121" t="s">
        <v>215</v>
      </c>
      <c r="C51" s="33" t="s">
        <v>17</v>
      </c>
      <c r="D51" s="200">
        <v>1</v>
      </c>
      <c r="E51" s="312"/>
      <c r="F51" s="201">
        <f>D51*E51</f>
        <v>0</v>
      </c>
    </row>
    <row r="53" spans="1:6" s="233" customFormat="1" ht="24.75" customHeight="1">
      <c r="A53" s="45" t="s">
        <v>28</v>
      </c>
      <c r="B53" s="232" t="s">
        <v>216</v>
      </c>
      <c r="C53" s="45" t="s">
        <v>67</v>
      </c>
      <c r="D53" s="211"/>
      <c r="E53" s="311"/>
      <c r="F53" s="212">
        <f>SUM(F48:F51)</f>
        <v>0</v>
      </c>
    </row>
    <row r="55" ht="12.75">
      <c r="B55" s="203"/>
    </row>
    <row r="57" ht="12.75">
      <c r="B57" s="203"/>
    </row>
    <row r="58" ht="12.75">
      <c r="B58" s="230" t="s">
        <v>48</v>
      </c>
    </row>
    <row r="59" spans="2:3" ht="12.75">
      <c r="B59" s="89"/>
      <c r="C59" s="209"/>
    </row>
    <row r="60" spans="1:6" s="235" customFormat="1" ht="19.5" customHeight="1">
      <c r="A60" s="37" t="s">
        <v>14</v>
      </c>
      <c r="B60" s="233" t="s">
        <v>211</v>
      </c>
      <c r="C60" s="213" t="s">
        <v>67</v>
      </c>
      <c r="D60" s="200"/>
      <c r="E60" s="308"/>
      <c r="F60" s="214">
        <f>F34</f>
        <v>0</v>
      </c>
    </row>
    <row r="61" spans="1:6" s="235" customFormat="1" ht="12.75">
      <c r="A61" s="37"/>
      <c r="B61" s="215"/>
      <c r="C61" s="209"/>
      <c r="D61" s="200"/>
      <c r="E61" s="308"/>
      <c r="F61" s="214"/>
    </row>
    <row r="62" spans="1:6" s="235" customFormat="1" ht="19.5" customHeight="1">
      <c r="A62" s="37" t="s">
        <v>19</v>
      </c>
      <c r="B62" s="233" t="s">
        <v>213</v>
      </c>
      <c r="C62" s="213" t="s">
        <v>67</v>
      </c>
      <c r="D62" s="200"/>
      <c r="E62" s="308"/>
      <c r="F62" s="214">
        <f>F42</f>
        <v>0</v>
      </c>
    </row>
    <row r="63" spans="1:6" s="235" customFormat="1" ht="12.75">
      <c r="A63" s="37"/>
      <c r="B63" s="187"/>
      <c r="C63" s="209"/>
      <c r="D63" s="200"/>
      <c r="E63" s="308"/>
      <c r="F63" s="214"/>
    </row>
    <row r="64" spans="1:6" s="235" customFormat="1" ht="19.5" customHeight="1">
      <c r="A64" s="37" t="s">
        <v>28</v>
      </c>
      <c r="B64" s="233" t="s">
        <v>216</v>
      </c>
      <c r="C64" s="213" t="s">
        <v>67</v>
      </c>
      <c r="D64" s="200"/>
      <c r="E64" s="308"/>
      <c r="F64" s="214">
        <f>F53</f>
        <v>0</v>
      </c>
    </row>
    <row r="66" spans="1:6" s="233" customFormat="1" ht="30" customHeight="1">
      <c r="A66" s="45" t="s">
        <v>80</v>
      </c>
      <c r="B66" s="232" t="s">
        <v>218</v>
      </c>
      <c r="C66" s="45" t="s">
        <v>67</v>
      </c>
      <c r="D66" s="211"/>
      <c r="E66" s="311"/>
      <c r="F66" s="212">
        <f>SUM(F60:F64)</f>
        <v>0</v>
      </c>
    </row>
  </sheetData>
  <sheetProtection password="D371" sheet="1"/>
  <printOptions/>
  <pageMargins left="0.984251968503937" right="0.3937007874015748" top="0.5905511811023623" bottom="0.5905511811023623" header="0.31496062992125984" footer="0.31496062992125984"/>
  <pageSetup horizontalDpi="600" verticalDpi="600" orientation="portrait" paperSize="9" r:id="rId1"/>
  <headerFooter>
    <oddFooter>&amp;R&amp;9&amp;P</oddFooter>
  </headerFooter>
  <rowBreaks count="2" manualBreakCount="2">
    <brk id="10" max="255" man="1"/>
    <brk id="44" max="255" man="1"/>
  </rowBreaks>
</worksheet>
</file>

<file path=xl/worksheets/sheet6.xml><?xml version="1.0" encoding="utf-8"?>
<worksheet xmlns="http://schemas.openxmlformats.org/spreadsheetml/2006/main" xmlns:r="http://schemas.openxmlformats.org/officeDocument/2006/relationships">
  <dimension ref="A3:D18"/>
  <sheetViews>
    <sheetView view="pageBreakPreview" zoomScaleSheetLayoutView="100" zoomScalePageLayoutView="0" workbookViewId="0" topLeftCell="A1">
      <selection activeCell="D11" sqref="D11"/>
    </sheetView>
  </sheetViews>
  <sheetFormatPr defaultColWidth="9.140625" defaultRowHeight="12.75"/>
  <cols>
    <col min="1" max="1" width="4.421875" style="0" customWidth="1"/>
    <col min="2" max="2" width="31.140625" style="0" customWidth="1"/>
    <col min="3" max="3" width="9.140625" style="37" customWidth="1"/>
    <col min="4" max="4" width="19.7109375" style="40" customWidth="1"/>
  </cols>
  <sheetData>
    <row r="3" spans="1:4" s="1" customFormat="1" ht="15.75">
      <c r="A3" s="5"/>
      <c r="B3" s="48" t="s">
        <v>48</v>
      </c>
      <c r="C3" s="34"/>
      <c r="D3" s="27"/>
    </row>
    <row r="4" spans="1:4" s="1" customFormat="1" ht="12.75">
      <c r="A4" s="5"/>
      <c r="B4" s="8"/>
      <c r="C4" s="34"/>
      <c r="D4" s="23"/>
    </row>
    <row r="5" spans="1:4" s="1" customFormat="1" ht="12.75">
      <c r="A5" s="5"/>
      <c r="B5" s="8"/>
      <c r="C5" s="34"/>
      <c r="D5" s="23"/>
    </row>
    <row r="6" spans="1:4" s="14" customFormat="1" ht="19.5" customHeight="1">
      <c r="A6" s="30" t="s">
        <v>68</v>
      </c>
      <c r="B6" s="26" t="s">
        <v>75</v>
      </c>
      <c r="C6" s="46" t="s">
        <v>67</v>
      </c>
      <c r="D6" s="38">
        <f>'A) Građevinski radovi'!F140</f>
        <v>0</v>
      </c>
    </row>
    <row r="7" spans="1:4" s="14" customFormat="1" ht="12.75">
      <c r="A7" s="30"/>
      <c r="B7" s="19"/>
      <c r="C7" s="46"/>
      <c r="D7" s="13"/>
    </row>
    <row r="8" spans="1:4" s="14" customFormat="1" ht="19.5" customHeight="1">
      <c r="A8" s="30" t="s">
        <v>69</v>
      </c>
      <c r="B8" s="26" t="s">
        <v>76</v>
      </c>
      <c r="C8" s="36" t="s">
        <v>67</v>
      </c>
      <c r="D8" s="39">
        <f>'B) Krajobrazno uređenje'!F30</f>
        <v>0</v>
      </c>
    </row>
    <row r="9" spans="1:4" s="41" customFormat="1" ht="12.75">
      <c r="A9" s="30"/>
      <c r="B9" s="26"/>
      <c r="C9" s="36"/>
      <c r="D9" s="24"/>
    </row>
    <row r="10" spans="1:4" s="41" customFormat="1" ht="19.5" customHeight="1">
      <c r="A10" s="30" t="s">
        <v>70</v>
      </c>
      <c r="B10" s="26" t="s">
        <v>77</v>
      </c>
      <c r="C10" s="36" t="s">
        <v>67</v>
      </c>
      <c r="D10" s="39">
        <f>'C) Hidroinstalacije'!F273</f>
        <v>0</v>
      </c>
    </row>
    <row r="11" spans="1:4" s="14" customFormat="1" ht="12.75">
      <c r="A11" s="30"/>
      <c r="B11" s="26"/>
      <c r="C11" s="36"/>
      <c r="D11" s="24"/>
    </row>
    <row r="12" spans="1:4" s="14" customFormat="1" ht="19.5" customHeight="1">
      <c r="A12" s="30" t="s">
        <v>71</v>
      </c>
      <c r="B12" s="26" t="s">
        <v>78</v>
      </c>
      <c r="C12" s="47" t="s">
        <v>67</v>
      </c>
      <c r="D12" s="38">
        <f>'D) Sidreni sustav'!F63</f>
        <v>0</v>
      </c>
    </row>
    <row r="13" spans="1:4" s="1" customFormat="1" ht="12.75">
      <c r="A13" s="5"/>
      <c r="B13" s="8"/>
      <c r="C13" s="35"/>
      <c r="D13" s="27"/>
    </row>
    <row r="14" spans="1:4" s="14" customFormat="1" ht="19.5" customHeight="1">
      <c r="A14" s="30" t="s">
        <v>80</v>
      </c>
      <c r="B14" s="26" t="s">
        <v>81</v>
      </c>
      <c r="C14" s="47" t="s">
        <v>67</v>
      </c>
      <c r="D14" s="38">
        <f>'E) Elektroinstalacije'!F66</f>
        <v>0</v>
      </c>
    </row>
    <row r="15" spans="1:4" s="1" customFormat="1" ht="12.75">
      <c r="A15" s="5"/>
      <c r="B15" s="8"/>
      <c r="C15" s="35"/>
      <c r="D15" s="27"/>
    </row>
    <row r="16" spans="1:4" s="41" customFormat="1" ht="30" customHeight="1">
      <c r="A16" s="15"/>
      <c r="B16" s="28" t="s">
        <v>73</v>
      </c>
      <c r="C16" s="42" t="s">
        <v>67</v>
      </c>
      <c r="D16" s="29">
        <f>SUM(D5:D14)</f>
        <v>0</v>
      </c>
    </row>
    <row r="17" spans="2:4" ht="24.75" customHeight="1">
      <c r="B17" t="s">
        <v>72</v>
      </c>
      <c r="C17" s="33" t="s">
        <v>67</v>
      </c>
      <c r="D17" s="22">
        <f>D16*0.25</f>
        <v>0</v>
      </c>
    </row>
    <row r="18" spans="1:4" ht="30" customHeight="1">
      <c r="A18" s="43"/>
      <c r="B18" s="44" t="s">
        <v>74</v>
      </c>
      <c r="C18" s="45" t="s">
        <v>67</v>
      </c>
      <c r="D18" s="29">
        <f>SUM(D16:D17)</f>
        <v>0</v>
      </c>
    </row>
  </sheetData>
  <sheetProtection password="D371" sheet="1"/>
  <printOptions/>
  <pageMargins left="0.984251968503937" right="0.3937007874015748" top="0.7874015748031497" bottom="0.7874015748031497" header="0.31496062992125984" footer="0.31496062992125984"/>
  <pageSetup horizontalDpi="600" verticalDpi="600" orientation="portrait" paperSize="9" r:id="rId1"/>
  <headerFooter>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AB</cp:lastModifiedBy>
  <cp:lastPrinted>2023-03-20T21:19:14Z</cp:lastPrinted>
  <dcterms:created xsi:type="dcterms:W3CDTF">2007-09-06T08:01:50Z</dcterms:created>
  <dcterms:modified xsi:type="dcterms:W3CDTF">2023-03-23T17:37:09Z</dcterms:modified>
  <cp:category/>
  <cp:version/>
  <cp:contentType/>
  <cp:contentStatus/>
</cp:coreProperties>
</file>